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2405" activeTab="0"/>
  </bookViews>
  <sheets>
    <sheet name="Attendance" sheetId="1" r:id="rId1"/>
    <sheet name="Route" sheetId="2" r:id="rId2"/>
    <sheet name="Schedule" sheetId="3" r:id="rId3"/>
    <sheet name="Food Budget" sheetId="4" r:id="rId4"/>
  </sheets>
  <definedNames>
    <definedName name="_xlnm.Print_Area" localSheetId="0">'Attendance'!$A$1:$Q$48</definedName>
    <definedName name="_xlnm.Print_Area" localSheetId="3">'Food Budget'!$A$1:$J$42</definedName>
    <definedName name="_xlnm.Print_Area" localSheetId="1">'Route'!$A$1:$F$22</definedName>
    <definedName name="_xlnm.Print_Area" localSheetId="2">'Schedule'!$A$1:$C$29</definedName>
  </definedNames>
  <calcPr fullCalcOnLoad="1"/>
</workbook>
</file>

<file path=xl/sharedStrings.xml><?xml version="1.0" encoding="utf-8"?>
<sst xmlns="http://schemas.openxmlformats.org/spreadsheetml/2006/main" count="424" uniqueCount="237">
  <si>
    <t>e-mail</t>
  </si>
  <si>
    <t>phone</t>
  </si>
  <si>
    <t>club</t>
  </si>
  <si>
    <t>name</t>
  </si>
  <si>
    <t>amt</t>
  </si>
  <si>
    <t>pmt</t>
  </si>
  <si>
    <t>EB</t>
  </si>
  <si>
    <t>Earl Driscoll</t>
  </si>
  <si>
    <t>ECMC</t>
  </si>
  <si>
    <t xml:space="preserve">Dwight Moore </t>
  </si>
  <si>
    <t>CASH</t>
  </si>
  <si>
    <t>Raymond Perez</t>
  </si>
  <si>
    <t>Chaz Antonelli</t>
  </si>
  <si>
    <t>Evil Ed</t>
  </si>
  <si>
    <t>Mark Wind</t>
  </si>
  <si>
    <t>Eddie Murphy</t>
  </si>
  <si>
    <t>Scot Laney</t>
  </si>
  <si>
    <t>Darryl Smith</t>
  </si>
  <si>
    <t>Will Cordero</t>
  </si>
  <si>
    <t>Giorgio Dealmeida</t>
  </si>
  <si>
    <t>Geno Knox</t>
  </si>
  <si>
    <t>Gary Papouschek</t>
  </si>
  <si>
    <t>Joe Mitchell</t>
  </si>
  <si>
    <t>KK</t>
  </si>
  <si>
    <t>Michael Matles</t>
  </si>
  <si>
    <t>Twilight Guard</t>
  </si>
  <si>
    <t>mmatles@yahoo.com</t>
  </si>
  <si>
    <t>CHQ</t>
  </si>
  <si>
    <t>eviled68@gmail.com</t>
  </si>
  <si>
    <t>NJ Eagles</t>
  </si>
  <si>
    <t>earldriscoll@gmail.com</t>
  </si>
  <si>
    <t>215-586-3722</t>
  </si>
  <si>
    <t>cabin</t>
  </si>
  <si>
    <t>app</t>
  </si>
  <si>
    <t>Y</t>
  </si>
  <si>
    <t>moredwi@gmail.com</t>
  </si>
  <si>
    <t>215-432-8516</t>
  </si>
  <si>
    <t>860-916-5903</t>
  </si>
  <si>
    <t>gknox@nyc.rr.com</t>
  </si>
  <si>
    <t>917-656-0312</t>
  </si>
  <si>
    <t>bed</t>
  </si>
  <si>
    <t>732-713-2443</t>
  </si>
  <si>
    <t>904-451-9475</t>
  </si>
  <si>
    <t>garyphl@comcast.net</t>
  </si>
  <si>
    <t>215-990-8653</t>
  </si>
  <si>
    <t>mitchelljsph@gmail.com</t>
  </si>
  <si>
    <t>732-794-3218</t>
  </si>
  <si>
    <t>kkua@earthlink.net</t>
  </si>
  <si>
    <t>chazantonelli@gmail.com</t>
  </si>
  <si>
    <t>646-827-6222</t>
  </si>
  <si>
    <t>917-847-5678</t>
  </si>
  <si>
    <t>none</t>
  </si>
  <si>
    <t>Quiet</t>
  </si>
  <si>
    <t>Standard</t>
  </si>
  <si>
    <t>Bring tax exempt form, otherwise tax added</t>
  </si>
  <si>
    <t>Trailers/trucks on lower level only</t>
  </si>
  <si>
    <t>notes</t>
  </si>
  <si>
    <t>Albert Krohn</t>
  </si>
  <si>
    <t>248-957-8867</t>
  </si>
  <si>
    <t>Keith Gerard</t>
  </si>
  <si>
    <t>Tim Williams</t>
  </si>
  <si>
    <t>Patriot Guard</t>
  </si>
  <si>
    <t>classiclover2001@yahoo.com</t>
  </si>
  <si>
    <t>313-300-5700</t>
  </si>
  <si>
    <t>Michael Lopez</t>
  </si>
  <si>
    <t>storedesignusa1@wowway.com</t>
  </si>
  <si>
    <t>248-606-1502</t>
  </si>
  <si>
    <t>Rocky Top / Standard Cabin</t>
  </si>
  <si>
    <t>Hawg Hideaway / Quiet Cabin</t>
  </si>
  <si>
    <t>ECMC DEALS GAP RIDE - AUGUST 2nd-10th, 2014</t>
  </si>
  <si>
    <t>Collected</t>
  </si>
  <si>
    <t>Cabins</t>
  </si>
  <si>
    <t>paid</t>
  </si>
  <si>
    <t>Difference</t>
  </si>
  <si>
    <t>Number of Guests</t>
  </si>
  <si>
    <t>Profit/Loss</t>
  </si>
  <si>
    <t>Food Budget (p/p)</t>
  </si>
  <si>
    <t>Cabins cost $2,200.00/each and can hold a total of 22 people</t>
  </si>
  <si>
    <t>Per person accommodation cost is $200 (based on full cabins)</t>
  </si>
  <si>
    <t>Deposit of $2,100.00 was made 03-JUN-2014, balance of $2,300.00 due upon arrival</t>
  </si>
  <si>
    <t>FACTOIDS</t>
  </si>
  <si>
    <t>ECMC Members NOT registered:</t>
  </si>
  <si>
    <t>Bed arrangements must be communicated by 25-JUL-2014 with Pam at 828-479-3864</t>
  </si>
  <si>
    <t>Rocky Top has 1 sofa bed, Hawg Hideaway has 2 sofa beds</t>
  </si>
  <si>
    <t>beargod70@gmail.com</t>
  </si>
  <si>
    <t>718-915-4927</t>
  </si>
  <si>
    <t>dgs831@aol.com</t>
  </si>
  <si>
    <t>LOFT</t>
  </si>
  <si>
    <t xml:space="preserve"> "     "     "</t>
  </si>
  <si>
    <t>LR SB</t>
  </si>
  <si>
    <t>KING</t>
  </si>
  <si>
    <t>DBL</t>
  </si>
  <si>
    <t>Tail of the Dragon Schedule</t>
  </si>
  <si>
    <t>Notes</t>
  </si>
  <si>
    <t>Saturday</t>
  </si>
  <si>
    <t>Depart NYC</t>
  </si>
  <si>
    <t>Arrive at Hampton Inn Roanoke, VA</t>
  </si>
  <si>
    <t>Sunday</t>
  </si>
  <si>
    <t>Depart Hampton Inn Roanoke, VA</t>
  </si>
  <si>
    <t>Arrive at Iron Horse Motorcycle Lodge</t>
  </si>
  <si>
    <t>Monday</t>
  </si>
  <si>
    <t>07:30-09:00</t>
  </si>
  <si>
    <t>Light breakfast at Iron Horse in our cabins</t>
  </si>
  <si>
    <t>Tuesday</t>
  </si>
  <si>
    <t>Wednesday</t>
  </si>
  <si>
    <t>12:00-13:30</t>
  </si>
  <si>
    <t>BBQ at Iron Horse Motorcycle Lodge</t>
  </si>
  <si>
    <t>20:00-21:00</t>
  </si>
  <si>
    <t>ECMC Open General Meeting</t>
  </si>
  <si>
    <t>Thursday</t>
  </si>
  <si>
    <t>Friday</t>
  </si>
  <si>
    <t>19:00-20:30</t>
  </si>
  <si>
    <t>ECMC Formal Dinner</t>
  </si>
  <si>
    <t>Depart Iron Horse Motorcycle Lodge</t>
  </si>
  <si>
    <t>Arrive Fairfield Inn &amp; Suites Strasburg, VA</t>
  </si>
  <si>
    <t>Depart Fairfield Inn &amp; Suites Strasburg, VA</t>
  </si>
  <si>
    <t>Arrive NYC</t>
  </si>
  <si>
    <t>2014 Deals Gap Ride Food Budget</t>
  </si>
  <si>
    <t>Formal Dinner</t>
  </si>
  <si>
    <t>BBQ Lunch</t>
  </si>
  <si>
    <t>Breakfast Total</t>
  </si>
  <si>
    <t>Each Day</t>
  </si>
  <si>
    <t>Beverages</t>
  </si>
  <si>
    <t xml:space="preserve">Total </t>
  </si>
  <si>
    <t>Budgeted</t>
  </si>
  <si>
    <t>Total Budget</t>
  </si>
  <si>
    <t>&lt;-- Restaurant</t>
  </si>
  <si>
    <t>BBQ Menu</t>
  </si>
  <si>
    <t>Burgers</t>
  </si>
  <si>
    <t>Eggs</t>
  </si>
  <si>
    <t>Coffee/Tea</t>
  </si>
  <si>
    <t>Bacon</t>
  </si>
  <si>
    <t>Orange Juice</t>
  </si>
  <si>
    <t>Toast</t>
  </si>
  <si>
    <t>butter, jelly</t>
  </si>
  <si>
    <t>eggs, salt, pepper</t>
  </si>
  <si>
    <t>beef, buns, sliced cheese, onion, mustard</t>
  </si>
  <si>
    <t>Cold Salads</t>
  </si>
  <si>
    <t>Green Salad</t>
  </si>
  <si>
    <t>salad mix, dressing, tomatoes, onion</t>
  </si>
  <si>
    <t>potato salad, macaroni salad</t>
  </si>
  <si>
    <t>Chicken Breast</t>
  </si>
  <si>
    <t xml:space="preserve">Breakfast Menu </t>
  </si>
  <si>
    <t>Beer</t>
  </si>
  <si>
    <t>regular, light</t>
  </si>
  <si>
    <t>Soda</t>
  </si>
  <si>
    <t>assorted</t>
  </si>
  <si>
    <t>Water</t>
  </si>
  <si>
    <t>bottled</t>
  </si>
  <si>
    <t>Ice Tea</t>
  </si>
  <si>
    <t>home made?</t>
  </si>
  <si>
    <t>&lt;-- Grocery ----------------&gt;</t>
  </si>
  <si>
    <t>&lt;--------------</t>
  </si>
  <si>
    <t>in the Iron Horse Dining Hall &amp; Pavilion</t>
  </si>
  <si>
    <t>&lt;-- reserved</t>
  </si>
  <si>
    <t>&lt;-- chat with Charlene 10a-4p</t>
  </si>
  <si>
    <t>Anniversary Cake</t>
  </si>
  <si>
    <t>relish, ketchup, (charcoal?)</t>
  </si>
  <si>
    <t>Corn or Veggie</t>
  </si>
  <si>
    <t>t/b/d</t>
  </si>
  <si>
    <t>sugar, sweet &amp; low, creamer</t>
  </si>
  <si>
    <t>&lt;-- chat with JM</t>
  </si>
  <si>
    <t>SATURDAY</t>
  </si>
  <si>
    <t>Arrive</t>
  </si>
  <si>
    <t>Break</t>
  </si>
  <si>
    <t>ID</t>
  </si>
  <si>
    <t>Stop Name</t>
  </si>
  <si>
    <t>Depart</t>
  </si>
  <si>
    <t>Ride</t>
  </si>
  <si>
    <t>A</t>
  </si>
  <si>
    <t>Lexington Candy Counter</t>
  </si>
  <si>
    <t>B</t>
  </si>
  <si>
    <t>C</t>
  </si>
  <si>
    <t>Allentown</t>
  </si>
  <si>
    <t>D</t>
  </si>
  <si>
    <t>Harrisburg</t>
  </si>
  <si>
    <t>E</t>
  </si>
  <si>
    <t>Hagerstown</t>
  </si>
  <si>
    <t>F</t>
  </si>
  <si>
    <t>Woodstock</t>
  </si>
  <si>
    <t>G</t>
  </si>
  <si>
    <t>Harrisonburg</t>
  </si>
  <si>
    <t>H</t>
  </si>
  <si>
    <t>Natural Bridge (Site)</t>
  </si>
  <si>
    <t>I</t>
  </si>
  <si>
    <t>Natural Bridge (Fuel)</t>
  </si>
  <si>
    <t>J</t>
  </si>
  <si>
    <t>Roanoke (Hotel)</t>
  </si>
  <si>
    <t>SUNDAY</t>
  </si>
  <si>
    <t>K</t>
  </si>
  <si>
    <t>Roanoke</t>
  </si>
  <si>
    <t>L</t>
  </si>
  <si>
    <t>Wytheville</t>
  </si>
  <si>
    <t>M</t>
  </si>
  <si>
    <t>Kingsport</t>
  </si>
  <si>
    <t>N</t>
  </si>
  <si>
    <t>Knoxville</t>
  </si>
  <si>
    <t>Iron Horse Motorcycle Lodge</t>
  </si>
  <si>
    <t>Google map: http://j.mp/ECMC-DealsGap</t>
  </si>
  <si>
    <t>Pam is willing to LOCK OUT two bedrooms in Rocky Top to reduce cost by $900.00</t>
  </si>
  <si>
    <t>Pilot Travel Centre</t>
  </si>
  <si>
    <t>custom made for formal dinner (Fri), Engel's</t>
  </si>
  <si>
    <t>v-conf</t>
  </si>
  <si>
    <t>meet</t>
  </si>
  <si>
    <t>Down</t>
  </si>
  <si>
    <t>Back</t>
  </si>
  <si>
    <t>EC</t>
  </si>
  <si>
    <t xml:space="preserve"> - </t>
  </si>
  <si>
    <t>R</t>
  </si>
  <si>
    <t>e-conf</t>
  </si>
  <si>
    <t>JM</t>
  </si>
  <si>
    <t>ED,DM</t>
  </si>
  <si>
    <t>Hotel Roommates</t>
  </si>
  <si>
    <t>extra</t>
  </si>
  <si>
    <t>harleeguy@gmail.com</t>
  </si>
  <si>
    <t>917-653-7070</t>
  </si>
  <si>
    <t>917-282-0456</t>
  </si>
  <si>
    <t>giorgio826@msn.com</t>
  </si>
  <si>
    <t xml:space="preserve"> * </t>
  </si>
  <si>
    <t>* Will arrive 5th or 6th, depart early 9th</t>
  </si>
  <si>
    <t>Sausage Biscuits</t>
  </si>
  <si>
    <t>biscuits, sausage, flour, milk, black pepper</t>
  </si>
  <si>
    <t>GP,CA,KK</t>
  </si>
  <si>
    <t>EC,CA,GP</t>
  </si>
  <si>
    <t>EC,GP,KK</t>
  </si>
  <si>
    <t>Super Saver</t>
  </si>
  <si>
    <t>Family Dollar</t>
  </si>
  <si>
    <t>Walmart</t>
  </si>
  <si>
    <t>Ingles</t>
  </si>
  <si>
    <t>Total Spent</t>
  </si>
  <si>
    <t>Budget for food</t>
  </si>
  <si>
    <t>Iron Horse Meal Actual</t>
  </si>
  <si>
    <t>Iron Horse Meal Budget</t>
  </si>
  <si>
    <t>Estimated Profit/Loss</t>
  </si>
  <si>
    <t>Actual Profit/Loss</t>
  </si>
  <si>
    <t>Food Estimate/Actual</t>
  </si>
  <si>
    <t>Actual Food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</si>
</sst>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20"/>
      <name val="Arial Black"/>
      <family val="2"/>
    </font>
    <font>
      <b/>
      <sz val="10"/>
      <color indexed="43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2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3" borderId="1" xfId="2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2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2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8" fontId="0" fillId="0" borderId="0" xfId="0" applyNumberFormat="1" applyAlignment="1">
      <alignment horizontal="right"/>
    </xf>
    <xf numFmtId="8" fontId="0" fillId="0" borderId="1" xfId="0" applyNumberFormat="1" applyBorder="1" applyAlignment="1">
      <alignment horizontal="right"/>
    </xf>
    <xf numFmtId="8" fontId="0" fillId="3" borderId="1" xfId="0" applyNumberFormat="1" applyFill="1" applyBorder="1" applyAlignment="1">
      <alignment horizontal="right"/>
    </xf>
    <xf numFmtId="8" fontId="0" fillId="0" borderId="1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8" fontId="0" fillId="0" borderId="0" xfId="0" applyNumberFormat="1" applyBorder="1" applyAlignment="1">
      <alignment horizontal="right"/>
    </xf>
    <xf numFmtId="8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8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left"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8" fontId="0" fillId="0" borderId="1" xfId="0" applyNumberFormat="1" applyBorder="1" applyAlignment="1">
      <alignment/>
    </xf>
    <xf numFmtId="0" fontId="7" fillId="3" borderId="1" xfId="0" applyFont="1" applyFill="1" applyBorder="1" applyAlignment="1">
      <alignment/>
    </xf>
    <xf numFmtId="8" fontId="7" fillId="3" borderId="1" xfId="0" applyNumberFormat="1" applyFont="1" applyFill="1" applyBorder="1" applyAlignment="1">
      <alignment/>
    </xf>
    <xf numFmtId="8" fontId="2" fillId="3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20" fontId="0" fillId="0" borderId="1" xfId="0" applyNumberFormat="1" applyBorder="1" applyAlignment="1">
      <alignment horizontal="left"/>
    </xf>
    <xf numFmtId="20" fontId="0" fillId="0" borderId="1" xfId="0" applyNumberFormat="1" applyBorder="1" applyAlignment="1">
      <alignment horizontal="center"/>
    </xf>
    <xf numFmtId="20" fontId="0" fillId="0" borderId="0" xfId="0" applyNumberFormat="1" applyAlignment="1">
      <alignment horizontal="left"/>
    </xf>
    <xf numFmtId="0" fontId="3" fillId="0" borderId="0" xfId="0" applyFont="1" applyBorder="1" applyAlignment="1">
      <alignment horizontal="center"/>
    </xf>
    <xf numFmtId="8" fontId="0" fillId="0" borderId="0" xfId="0" applyNumberFormat="1" applyFill="1" applyAlignment="1">
      <alignment horizontal="right"/>
    </xf>
    <xf numFmtId="165" fontId="0" fillId="0" borderId="0" xfId="0" applyNumberForma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1" fillId="5" borderId="1" xfId="20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8" fontId="0" fillId="5" borderId="1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8" fontId="0" fillId="0" borderId="7" xfId="0" applyNumberFormat="1" applyBorder="1" applyAlignment="1">
      <alignment horizontal="right"/>
    </xf>
    <xf numFmtId="8" fontId="0" fillId="0" borderId="8" xfId="0" applyNumberFormat="1" applyBorder="1" applyAlignment="1">
      <alignment horizontal="right"/>
    </xf>
    <xf numFmtId="8" fontId="0" fillId="0" borderId="9" xfId="0" applyNumberFormat="1" applyBorder="1" applyAlignment="1">
      <alignment horizontal="right"/>
    </xf>
    <xf numFmtId="164" fontId="0" fillId="6" borderId="1" xfId="0" applyNumberFormat="1" applyFill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0" fillId="0" borderId="8" xfId="0" applyNumberForma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8" fontId="3" fillId="0" borderId="7" xfId="0" applyNumberFormat="1" applyFont="1" applyFill="1" applyBorder="1" applyAlignment="1">
      <alignment horizontal="right"/>
    </xf>
    <xf numFmtId="0" fontId="12" fillId="6" borderId="10" xfId="0" applyFont="1" applyFill="1" applyBorder="1" applyAlignment="1">
      <alignment horizontal="left"/>
    </xf>
    <xf numFmtId="0" fontId="12" fillId="6" borderId="12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left"/>
    </xf>
    <xf numFmtId="8" fontId="12" fillId="6" borderId="9" xfId="0" applyNumberFormat="1" applyFont="1" applyFill="1" applyBorder="1" applyAlignment="1">
      <alignment horizontal="right"/>
    </xf>
    <xf numFmtId="8" fontId="0" fillId="0" borderId="13" xfId="0" applyNumberFormat="1" applyFill="1" applyBorder="1" applyAlignment="1">
      <alignment horizontal="right"/>
    </xf>
    <xf numFmtId="0" fontId="0" fillId="6" borderId="5" xfId="0" applyFill="1" applyBorder="1" applyAlignment="1">
      <alignment vertical="top" wrapText="1"/>
    </xf>
    <xf numFmtId="0" fontId="0" fillId="6" borderId="14" xfId="0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15" xfId="0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iled68@gmail.com" TargetMode="External" /><Relationship Id="rId2" Type="http://schemas.openxmlformats.org/officeDocument/2006/relationships/hyperlink" Target="mailto:earldriscoll@gmail.com" TargetMode="External" /><Relationship Id="rId3" Type="http://schemas.openxmlformats.org/officeDocument/2006/relationships/hyperlink" Target="mailto:moredwi@gmail.com" TargetMode="External" /><Relationship Id="rId4" Type="http://schemas.openxmlformats.org/officeDocument/2006/relationships/hyperlink" Target="mailto:gknox@nyc.rr.com" TargetMode="External" /><Relationship Id="rId5" Type="http://schemas.openxmlformats.org/officeDocument/2006/relationships/hyperlink" Target="mailto:garyphl@comcast.net" TargetMode="External" /><Relationship Id="rId6" Type="http://schemas.openxmlformats.org/officeDocument/2006/relationships/hyperlink" Target="mailto:mitchelljsph@gmail.com" TargetMode="External" /><Relationship Id="rId7" Type="http://schemas.openxmlformats.org/officeDocument/2006/relationships/hyperlink" Target="mailto:kkua@earthlink.net" TargetMode="External" /><Relationship Id="rId8" Type="http://schemas.openxmlformats.org/officeDocument/2006/relationships/hyperlink" Target="mailto:chazantonelli@gmail.com" TargetMode="External" /><Relationship Id="rId9" Type="http://schemas.openxmlformats.org/officeDocument/2006/relationships/hyperlink" Target="mailto:mmatles@yahoo.com" TargetMode="External" /><Relationship Id="rId10" Type="http://schemas.openxmlformats.org/officeDocument/2006/relationships/hyperlink" Target="mailto:dgs831@aol.com" TargetMode="External" /><Relationship Id="rId11" Type="http://schemas.openxmlformats.org/officeDocument/2006/relationships/hyperlink" Target="mailto:beargod70@gmail.com" TargetMode="External" /><Relationship Id="rId12" Type="http://schemas.openxmlformats.org/officeDocument/2006/relationships/hyperlink" Target="mailto:classiclover2001@yahoo.com" TargetMode="External" /><Relationship Id="rId13" Type="http://schemas.openxmlformats.org/officeDocument/2006/relationships/hyperlink" Target="mailto:storedesignusa1@wowway.com" TargetMode="External" /><Relationship Id="rId14" Type="http://schemas.openxmlformats.org/officeDocument/2006/relationships/hyperlink" Target="mailto:harleeguy@gmail.com" TargetMode="External" /><Relationship Id="rId15" Type="http://schemas.openxmlformats.org/officeDocument/2006/relationships/hyperlink" Target="mailto:giorgio826@msn.com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3.00390625" style="1" customWidth="1"/>
    <col min="2" max="2" width="14.421875" style="1" customWidth="1"/>
    <col min="3" max="3" width="23.00390625" style="1" customWidth="1"/>
    <col min="4" max="4" width="12.8515625" style="1" customWidth="1"/>
    <col min="5" max="5" width="9.28125" style="25" customWidth="1"/>
    <col min="6" max="6" width="6.57421875" style="8" customWidth="1"/>
    <col min="7" max="7" width="6.00390625" style="1" customWidth="1"/>
    <col min="8" max="9" width="9.421875" style="38" customWidth="1"/>
    <col min="10" max="10" width="4.7109375" style="6" customWidth="1"/>
    <col min="11" max="12" width="7.28125" style="8" customWidth="1"/>
    <col min="13" max="13" width="6.00390625" style="8" customWidth="1"/>
    <col min="14" max="14" width="2.28125" style="1" customWidth="1"/>
    <col min="15" max="16" width="9.57421875" style="8" customWidth="1"/>
    <col min="17" max="17" width="2.7109375" style="8" customWidth="1"/>
    <col min="18" max="18" width="46.421875" style="1" customWidth="1"/>
    <col min="19" max="16384" width="9.140625" style="1" customWidth="1"/>
  </cols>
  <sheetData>
    <row r="1" spans="1:13" ht="24" thickBot="1">
      <c r="A1" s="106" t="s">
        <v>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3" spans="1:16" ht="12.75">
      <c r="A3" s="104" t="s">
        <v>68</v>
      </c>
      <c r="B3" s="105"/>
      <c r="O3" s="100" t="s">
        <v>212</v>
      </c>
      <c r="P3" s="100"/>
    </row>
    <row r="4" spans="1:17" ht="12.75" customHeight="1">
      <c r="A4" s="2" t="s">
        <v>3</v>
      </c>
      <c r="B4" s="2" t="s">
        <v>2</v>
      </c>
      <c r="C4" s="2" t="s">
        <v>0</v>
      </c>
      <c r="D4" s="45" t="s">
        <v>1</v>
      </c>
      <c r="E4" s="45" t="s">
        <v>32</v>
      </c>
      <c r="F4" s="45" t="s">
        <v>40</v>
      </c>
      <c r="G4" s="45" t="s">
        <v>5</v>
      </c>
      <c r="H4" s="44" t="s">
        <v>72</v>
      </c>
      <c r="I4" s="44" t="s">
        <v>213</v>
      </c>
      <c r="J4" s="46" t="s">
        <v>33</v>
      </c>
      <c r="K4" s="45" t="s">
        <v>202</v>
      </c>
      <c r="L4" s="45" t="s">
        <v>209</v>
      </c>
      <c r="M4" s="45" t="s">
        <v>203</v>
      </c>
      <c r="O4" s="45" t="s">
        <v>204</v>
      </c>
      <c r="P4" s="45" t="s">
        <v>205</v>
      </c>
      <c r="Q4" s="45" t="s">
        <v>208</v>
      </c>
    </row>
    <row r="5" spans="1:13" ht="12.75" customHeight="1">
      <c r="A5" s="28" t="s">
        <v>60</v>
      </c>
      <c r="B5" s="28" t="s">
        <v>61</v>
      </c>
      <c r="C5" s="29" t="s">
        <v>62</v>
      </c>
      <c r="D5" s="28" t="s">
        <v>63</v>
      </c>
      <c r="E5" s="30" t="s">
        <v>52</v>
      </c>
      <c r="F5" s="31" t="s">
        <v>90</v>
      </c>
      <c r="G5" s="31" t="s">
        <v>27</v>
      </c>
      <c r="H5" s="41">
        <v>250</v>
      </c>
      <c r="I5" s="41"/>
      <c r="J5" s="32" t="s">
        <v>34</v>
      </c>
      <c r="K5" s="31" t="s">
        <v>34</v>
      </c>
      <c r="L5" s="31" t="s">
        <v>34</v>
      </c>
      <c r="M5" s="31" t="s">
        <v>195</v>
      </c>
    </row>
    <row r="6" spans="1:13" ht="12.75" customHeight="1">
      <c r="A6" s="28" t="s">
        <v>64</v>
      </c>
      <c r="B6" s="28" t="s">
        <v>51</v>
      </c>
      <c r="C6" s="29" t="s">
        <v>65</v>
      </c>
      <c r="D6" s="28" t="s">
        <v>66</v>
      </c>
      <c r="E6" s="30" t="s">
        <v>52</v>
      </c>
      <c r="F6" s="31" t="s">
        <v>90</v>
      </c>
      <c r="G6" s="31" t="s">
        <v>27</v>
      </c>
      <c r="H6" s="41">
        <v>250</v>
      </c>
      <c r="I6" s="41"/>
      <c r="J6" s="32" t="s">
        <v>34</v>
      </c>
      <c r="K6" s="31" t="s">
        <v>34</v>
      </c>
      <c r="L6" s="31" t="s">
        <v>34</v>
      </c>
      <c r="M6" s="31" t="s">
        <v>195</v>
      </c>
    </row>
    <row r="7" spans="1:13" ht="4.5" customHeight="1">
      <c r="A7" s="12"/>
      <c r="B7" s="12"/>
      <c r="C7" s="13"/>
      <c r="D7" s="12"/>
      <c r="E7" s="23"/>
      <c r="F7" s="14"/>
      <c r="G7" s="14"/>
      <c r="H7" s="40"/>
      <c r="I7" s="40"/>
      <c r="J7" s="15"/>
      <c r="K7" s="14"/>
      <c r="L7" s="14"/>
      <c r="M7" s="14"/>
    </row>
    <row r="8" spans="1:17" ht="12.75" customHeight="1">
      <c r="A8" s="3" t="s">
        <v>13</v>
      </c>
      <c r="B8" s="21" t="s">
        <v>8</v>
      </c>
      <c r="C8" s="4" t="s">
        <v>28</v>
      </c>
      <c r="D8" s="3" t="s">
        <v>41</v>
      </c>
      <c r="E8" s="22" t="s">
        <v>52</v>
      </c>
      <c r="F8" s="7" t="s">
        <v>91</v>
      </c>
      <c r="G8" s="7" t="s">
        <v>6</v>
      </c>
      <c r="H8" s="39">
        <v>250</v>
      </c>
      <c r="I8" s="41">
        <v>100</v>
      </c>
      <c r="J8" s="5" t="s">
        <v>34</v>
      </c>
      <c r="K8" s="7" t="s">
        <v>34</v>
      </c>
      <c r="L8" s="7" t="s">
        <v>34</v>
      </c>
      <c r="M8" s="7" t="s">
        <v>171</v>
      </c>
      <c r="O8" s="7" t="s">
        <v>222</v>
      </c>
      <c r="P8" s="7" t="s">
        <v>222</v>
      </c>
      <c r="Q8" s="7">
        <v>1</v>
      </c>
    </row>
    <row r="9" spans="1:13" ht="12.75" customHeight="1">
      <c r="A9" s="3" t="s">
        <v>11</v>
      </c>
      <c r="B9" s="3" t="s">
        <v>51</v>
      </c>
      <c r="C9" s="4"/>
      <c r="D9" s="3" t="s">
        <v>42</v>
      </c>
      <c r="E9" s="22" t="s">
        <v>52</v>
      </c>
      <c r="F9" s="7" t="s">
        <v>91</v>
      </c>
      <c r="G9" s="7" t="s">
        <v>10</v>
      </c>
      <c r="H9" s="39">
        <v>250</v>
      </c>
      <c r="I9" s="39"/>
      <c r="J9" s="5" t="s">
        <v>34</v>
      </c>
      <c r="K9" s="7" t="s">
        <v>34</v>
      </c>
      <c r="L9" s="7" t="s">
        <v>34</v>
      </c>
      <c r="M9" s="7" t="s">
        <v>195</v>
      </c>
    </row>
    <row r="10" spans="1:13" ht="4.5" customHeight="1">
      <c r="A10" s="12"/>
      <c r="B10" s="12"/>
      <c r="C10" s="13"/>
      <c r="D10" s="12"/>
      <c r="E10" s="23"/>
      <c r="F10" s="14"/>
      <c r="G10" s="14"/>
      <c r="H10" s="40"/>
      <c r="I10" s="40"/>
      <c r="J10" s="15"/>
      <c r="K10" s="14"/>
      <c r="L10" s="14"/>
      <c r="M10" s="14"/>
    </row>
    <row r="11" spans="1:17" ht="12.75" customHeight="1">
      <c r="A11" s="3" t="s">
        <v>20</v>
      </c>
      <c r="B11" s="21" t="s">
        <v>8</v>
      </c>
      <c r="C11" s="4" t="s">
        <v>38</v>
      </c>
      <c r="D11" s="3" t="s">
        <v>39</v>
      </c>
      <c r="E11" s="22" t="s">
        <v>52</v>
      </c>
      <c r="F11" s="7" t="s">
        <v>90</v>
      </c>
      <c r="G11" s="7" t="s">
        <v>27</v>
      </c>
      <c r="H11" s="39">
        <v>250</v>
      </c>
      <c r="I11" s="41">
        <v>100</v>
      </c>
      <c r="J11" s="5" t="s">
        <v>34</v>
      </c>
      <c r="K11" s="7" t="s">
        <v>34</v>
      </c>
      <c r="L11" s="7" t="s">
        <v>34</v>
      </c>
      <c r="M11" s="7" t="s">
        <v>171</v>
      </c>
      <c r="O11" s="7" t="s">
        <v>90</v>
      </c>
      <c r="P11" s="7" t="s">
        <v>90</v>
      </c>
      <c r="Q11" s="7">
        <v>2</v>
      </c>
    </row>
    <row r="12" spans="1:13" ht="12.75" customHeight="1">
      <c r="A12" s="3" t="s">
        <v>88</v>
      </c>
      <c r="B12" s="3"/>
      <c r="C12" s="3"/>
      <c r="D12" s="3"/>
      <c r="E12" s="22"/>
      <c r="F12" s="7"/>
      <c r="G12" s="7"/>
      <c r="H12" s="39">
        <v>250</v>
      </c>
      <c r="I12" s="39"/>
      <c r="J12" s="5" t="s">
        <v>207</v>
      </c>
      <c r="K12" s="7" t="s">
        <v>207</v>
      </c>
      <c r="L12" s="7" t="s">
        <v>207</v>
      </c>
      <c r="M12" s="7" t="s">
        <v>207</v>
      </c>
    </row>
    <row r="13" spans="1:13" ht="4.5" customHeight="1">
      <c r="A13" s="12"/>
      <c r="B13" s="12"/>
      <c r="C13" s="13"/>
      <c r="D13" s="12"/>
      <c r="E13" s="23"/>
      <c r="F13" s="14"/>
      <c r="G13" s="14"/>
      <c r="H13" s="40"/>
      <c r="I13" s="40"/>
      <c r="J13" s="15"/>
      <c r="K13" s="14"/>
      <c r="L13" s="14"/>
      <c r="M13" s="14"/>
    </row>
    <row r="14" spans="1:13" ht="12.75" customHeight="1">
      <c r="A14" s="28" t="s">
        <v>57</v>
      </c>
      <c r="B14" s="28" t="s">
        <v>51</v>
      </c>
      <c r="C14" s="29" t="s">
        <v>84</v>
      </c>
      <c r="D14" s="28" t="s">
        <v>58</v>
      </c>
      <c r="E14" s="22" t="s">
        <v>52</v>
      </c>
      <c r="F14" s="7" t="s">
        <v>90</v>
      </c>
      <c r="G14" s="7" t="s">
        <v>27</v>
      </c>
      <c r="H14" s="39">
        <v>250</v>
      </c>
      <c r="I14" s="39"/>
      <c r="J14" s="5" t="s">
        <v>34</v>
      </c>
      <c r="K14" s="7" t="s">
        <v>34</v>
      </c>
      <c r="L14" s="7" t="s">
        <v>34</v>
      </c>
      <c r="M14" s="7" t="s">
        <v>195</v>
      </c>
    </row>
    <row r="15" spans="1:13" ht="12.75" customHeight="1">
      <c r="A15" s="28" t="s">
        <v>59</v>
      </c>
      <c r="B15" s="28" t="s">
        <v>51</v>
      </c>
      <c r="C15" s="28"/>
      <c r="D15" s="28" t="s">
        <v>58</v>
      </c>
      <c r="E15" s="30" t="s">
        <v>52</v>
      </c>
      <c r="F15" s="7" t="s">
        <v>90</v>
      </c>
      <c r="G15" s="31" t="s">
        <v>27</v>
      </c>
      <c r="H15" s="41">
        <v>250</v>
      </c>
      <c r="I15" s="41"/>
      <c r="J15" s="32" t="s">
        <v>34</v>
      </c>
      <c r="K15" s="31" t="s">
        <v>34</v>
      </c>
      <c r="L15" s="31" t="s">
        <v>34</v>
      </c>
      <c r="M15" s="31" t="s">
        <v>195</v>
      </c>
    </row>
    <row r="16" spans="1:13" ht="4.5" customHeight="1" thickBot="1">
      <c r="A16" s="12"/>
      <c r="B16" s="12"/>
      <c r="C16" s="13"/>
      <c r="D16" s="12"/>
      <c r="E16" s="23"/>
      <c r="F16" s="14"/>
      <c r="G16" s="14"/>
      <c r="H16" s="40"/>
      <c r="I16" s="40"/>
      <c r="J16" s="15"/>
      <c r="K16" s="14"/>
      <c r="L16" s="14"/>
      <c r="M16" s="14"/>
    </row>
    <row r="17" spans="1:16" ht="12.75" customHeight="1">
      <c r="A17" s="28" t="s">
        <v>15</v>
      </c>
      <c r="B17" s="21" t="s">
        <v>8</v>
      </c>
      <c r="C17" s="29" t="s">
        <v>214</v>
      </c>
      <c r="D17" s="28" t="s">
        <v>215</v>
      </c>
      <c r="E17" s="30" t="s">
        <v>52</v>
      </c>
      <c r="F17" s="31" t="s">
        <v>87</v>
      </c>
      <c r="G17" s="31" t="s">
        <v>27</v>
      </c>
      <c r="H17" s="41">
        <v>250</v>
      </c>
      <c r="I17" s="41"/>
      <c r="J17" s="83" t="s">
        <v>195</v>
      </c>
      <c r="K17" s="31" t="s">
        <v>195</v>
      </c>
      <c r="L17" s="31" t="s">
        <v>34</v>
      </c>
      <c r="M17" s="31" t="s">
        <v>218</v>
      </c>
      <c r="O17" s="96" t="s">
        <v>219</v>
      </c>
      <c r="P17" s="97"/>
    </row>
    <row r="18" spans="1:16" ht="12.75" customHeight="1" thickBot="1">
      <c r="A18" s="28" t="s">
        <v>19</v>
      </c>
      <c r="B18" s="21" t="s">
        <v>8</v>
      </c>
      <c r="C18" s="29" t="s">
        <v>217</v>
      </c>
      <c r="D18" s="28" t="s">
        <v>216</v>
      </c>
      <c r="E18" s="30" t="s">
        <v>52</v>
      </c>
      <c r="F18" s="31" t="s">
        <v>87</v>
      </c>
      <c r="G18" s="7" t="s">
        <v>10</v>
      </c>
      <c r="H18" s="41">
        <v>250</v>
      </c>
      <c r="I18" s="41"/>
      <c r="J18" s="32" t="s">
        <v>34</v>
      </c>
      <c r="K18" s="31" t="s">
        <v>195</v>
      </c>
      <c r="L18" s="31" t="s">
        <v>34</v>
      </c>
      <c r="M18" s="31" t="s">
        <v>218</v>
      </c>
      <c r="O18" s="98"/>
      <c r="P18" s="99"/>
    </row>
    <row r="19" spans="1:13" ht="4.5" customHeight="1">
      <c r="A19" s="12"/>
      <c r="B19" s="12"/>
      <c r="C19" s="13"/>
      <c r="D19" s="12"/>
      <c r="E19" s="23"/>
      <c r="F19" s="14"/>
      <c r="G19" s="14"/>
      <c r="H19" s="40"/>
      <c r="I19" s="40"/>
      <c r="J19" s="15"/>
      <c r="K19" s="14"/>
      <c r="L19" s="14"/>
      <c r="M19" s="14"/>
    </row>
    <row r="20" spans="1:13" ht="12.75" customHeight="1">
      <c r="A20" s="73"/>
      <c r="B20" s="73"/>
      <c r="C20" s="74"/>
      <c r="D20" s="73"/>
      <c r="E20" s="75" t="s">
        <v>52</v>
      </c>
      <c r="F20" s="76" t="s">
        <v>89</v>
      </c>
      <c r="G20" s="76"/>
      <c r="H20" s="77"/>
      <c r="I20" s="77"/>
      <c r="J20" s="78"/>
      <c r="K20" s="76"/>
      <c r="L20" s="76"/>
      <c r="M20" s="76"/>
    </row>
    <row r="21" spans="1:13" ht="12.75" customHeight="1">
      <c r="A21" s="73"/>
      <c r="B21" s="73"/>
      <c r="C21" s="74"/>
      <c r="D21" s="73"/>
      <c r="E21" s="75" t="s">
        <v>52</v>
      </c>
      <c r="F21" s="76" t="s">
        <v>89</v>
      </c>
      <c r="G21" s="76"/>
      <c r="H21" s="77"/>
      <c r="I21" s="77"/>
      <c r="J21" s="78"/>
      <c r="K21" s="76"/>
      <c r="L21" s="76"/>
      <c r="M21" s="76"/>
    </row>
    <row r="22" spans="1:13" ht="12.75" customHeight="1">
      <c r="A22" s="33"/>
      <c r="B22" s="33"/>
      <c r="C22" s="34"/>
      <c r="D22" s="33"/>
      <c r="E22" s="35"/>
      <c r="F22" s="36"/>
      <c r="G22" s="36"/>
      <c r="H22" s="42"/>
      <c r="I22" s="42"/>
      <c r="J22" s="37"/>
      <c r="K22" s="36"/>
      <c r="L22" s="36"/>
      <c r="M22" s="36"/>
    </row>
    <row r="23" spans="1:13" ht="12.75" customHeight="1">
      <c r="A23" s="102" t="s">
        <v>67</v>
      </c>
      <c r="B23" s="103"/>
      <c r="C23" s="34"/>
      <c r="D23" s="33"/>
      <c r="E23" s="35"/>
      <c r="F23" s="36"/>
      <c r="G23" s="36"/>
      <c r="H23" s="42"/>
      <c r="I23" s="42"/>
      <c r="J23" s="37"/>
      <c r="K23" s="36"/>
      <c r="L23" s="36"/>
      <c r="M23" s="36"/>
    </row>
    <row r="24" spans="1:13" ht="12.75" customHeight="1">
      <c r="A24" s="2" t="s">
        <v>3</v>
      </c>
      <c r="B24" s="2" t="s">
        <v>2</v>
      </c>
      <c r="C24" s="2" t="s">
        <v>0</v>
      </c>
      <c r="D24" s="2" t="s">
        <v>1</v>
      </c>
      <c r="E24" s="50" t="s">
        <v>32</v>
      </c>
      <c r="F24" s="45" t="s">
        <v>40</v>
      </c>
      <c r="G24" s="45" t="s">
        <v>5</v>
      </c>
      <c r="H24" s="51" t="s">
        <v>4</v>
      </c>
      <c r="I24" s="51"/>
      <c r="J24" s="52" t="s">
        <v>33</v>
      </c>
      <c r="K24" s="45" t="s">
        <v>202</v>
      </c>
      <c r="L24" s="45" t="s">
        <v>209</v>
      </c>
      <c r="M24" s="45" t="s">
        <v>203</v>
      </c>
    </row>
    <row r="25" spans="1:17" ht="12.75" customHeight="1">
      <c r="A25" s="3" t="s">
        <v>22</v>
      </c>
      <c r="B25" s="21" t="s">
        <v>8</v>
      </c>
      <c r="C25" s="4" t="s">
        <v>45</v>
      </c>
      <c r="D25" s="3" t="s">
        <v>46</v>
      </c>
      <c r="E25" s="22" t="s">
        <v>53</v>
      </c>
      <c r="F25" s="7" t="s">
        <v>91</v>
      </c>
      <c r="G25" s="7" t="s">
        <v>10</v>
      </c>
      <c r="H25" s="39">
        <v>250</v>
      </c>
      <c r="I25" s="41">
        <v>100</v>
      </c>
      <c r="J25" s="5" t="s">
        <v>34</v>
      </c>
      <c r="K25" s="7" t="s">
        <v>34</v>
      </c>
      <c r="L25" s="7" t="s">
        <v>34</v>
      </c>
      <c r="M25" s="7" t="s">
        <v>171</v>
      </c>
      <c r="O25" s="7" t="s">
        <v>90</v>
      </c>
      <c r="P25" s="7" t="s">
        <v>211</v>
      </c>
      <c r="Q25" s="7">
        <v>3</v>
      </c>
    </row>
    <row r="26" spans="1:13" ht="12.75" customHeight="1">
      <c r="A26" s="3" t="s">
        <v>24</v>
      </c>
      <c r="B26" s="3" t="s">
        <v>25</v>
      </c>
      <c r="C26" s="4" t="s">
        <v>26</v>
      </c>
      <c r="D26" s="3" t="s">
        <v>37</v>
      </c>
      <c r="E26" s="22" t="s">
        <v>53</v>
      </c>
      <c r="F26" s="7" t="s">
        <v>91</v>
      </c>
      <c r="G26" s="7" t="s">
        <v>27</v>
      </c>
      <c r="H26" s="39">
        <v>250</v>
      </c>
      <c r="I26" s="39"/>
      <c r="J26" s="5" t="s">
        <v>34</v>
      </c>
      <c r="K26" s="7" t="s">
        <v>34</v>
      </c>
      <c r="L26" s="7" t="s">
        <v>34</v>
      </c>
      <c r="M26" s="7" t="s">
        <v>195</v>
      </c>
    </row>
    <row r="27" spans="1:13" ht="4.5" customHeight="1">
      <c r="A27" s="12"/>
      <c r="B27" s="12"/>
      <c r="C27" s="13"/>
      <c r="D27" s="12"/>
      <c r="E27" s="23"/>
      <c r="F27" s="14"/>
      <c r="G27" s="14"/>
      <c r="H27" s="40"/>
      <c r="I27" s="40"/>
      <c r="J27" s="15"/>
      <c r="K27" s="14"/>
      <c r="L27" s="14"/>
      <c r="M27" s="14"/>
    </row>
    <row r="28" spans="1:17" ht="12.75" customHeight="1">
      <c r="A28" s="3" t="s">
        <v>12</v>
      </c>
      <c r="B28" s="21" t="s">
        <v>8</v>
      </c>
      <c r="C28" s="4" t="s">
        <v>48</v>
      </c>
      <c r="D28" s="3" t="s">
        <v>49</v>
      </c>
      <c r="E28" s="22" t="s">
        <v>53</v>
      </c>
      <c r="F28" s="31" t="s">
        <v>90</v>
      </c>
      <c r="G28" s="7" t="s">
        <v>27</v>
      </c>
      <c r="H28" s="39">
        <v>250</v>
      </c>
      <c r="I28" s="41">
        <v>100</v>
      </c>
      <c r="J28" s="5" t="s">
        <v>34</v>
      </c>
      <c r="K28" s="7" t="s">
        <v>34</v>
      </c>
      <c r="L28" s="7" t="s">
        <v>207</v>
      </c>
      <c r="M28" s="7" t="s">
        <v>169</v>
      </c>
      <c r="O28" s="7" t="s">
        <v>224</v>
      </c>
      <c r="P28" s="7" t="s">
        <v>224</v>
      </c>
      <c r="Q28" s="7">
        <v>1</v>
      </c>
    </row>
    <row r="29" spans="1:17" ht="12.75" customHeight="1">
      <c r="A29" s="3" t="s">
        <v>23</v>
      </c>
      <c r="B29" s="21" t="s">
        <v>51</v>
      </c>
      <c r="C29" s="4" t="s">
        <v>47</v>
      </c>
      <c r="D29" s="3" t="s">
        <v>50</v>
      </c>
      <c r="E29" s="22" t="s">
        <v>53</v>
      </c>
      <c r="F29" s="31" t="s">
        <v>90</v>
      </c>
      <c r="G29" s="7" t="s">
        <v>27</v>
      </c>
      <c r="H29" s="39">
        <v>250</v>
      </c>
      <c r="I29" s="41"/>
      <c r="J29" s="5" t="s">
        <v>34</v>
      </c>
      <c r="K29" s="7" t="s">
        <v>207</v>
      </c>
      <c r="L29" s="7" t="s">
        <v>207</v>
      </c>
      <c r="M29" s="7" t="s">
        <v>207</v>
      </c>
      <c r="O29" s="7" t="s">
        <v>223</v>
      </c>
      <c r="P29" s="7" t="s">
        <v>223</v>
      </c>
      <c r="Q29" s="7">
        <v>1</v>
      </c>
    </row>
    <row r="30" spans="1:13" ht="4.5" customHeight="1">
      <c r="A30" s="12"/>
      <c r="B30" s="12"/>
      <c r="C30" s="13"/>
      <c r="D30" s="12"/>
      <c r="E30" s="23"/>
      <c r="F30" s="14"/>
      <c r="G30" s="14"/>
      <c r="H30" s="40"/>
      <c r="I30" s="40"/>
      <c r="J30" s="15"/>
      <c r="K30" s="14"/>
      <c r="L30" s="14"/>
      <c r="M30" s="14"/>
    </row>
    <row r="31" spans="1:17" ht="12.75" customHeight="1">
      <c r="A31" s="28" t="s">
        <v>17</v>
      </c>
      <c r="B31" s="21" t="s">
        <v>8</v>
      </c>
      <c r="C31" s="29" t="s">
        <v>86</v>
      </c>
      <c r="D31" s="28" t="s">
        <v>85</v>
      </c>
      <c r="E31" s="30" t="s">
        <v>53</v>
      </c>
      <c r="F31" s="7" t="s">
        <v>91</v>
      </c>
      <c r="G31" s="31" t="s">
        <v>6</v>
      </c>
      <c r="H31" s="41">
        <v>250</v>
      </c>
      <c r="I31" s="41"/>
      <c r="J31" s="83" t="s">
        <v>195</v>
      </c>
      <c r="K31" s="31" t="s">
        <v>34</v>
      </c>
      <c r="L31" s="31" t="s">
        <v>34</v>
      </c>
      <c r="M31" s="31" t="s">
        <v>169</v>
      </c>
      <c r="O31" s="7"/>
      <c r="P31" s="7"/>
      <c r="Q31" s="7"/>
    </row>
    <row r="32" spans="1:17" ht="12.75" customHeight="1">
      <c r="A32" s="3" t="s">
        <v>21</v>
      </c>
      <c r="B32" s="21" t="s">
        <v>8</v>
      </c>
      <c r="C32" s="4" t="s">
        <v>43</v>
      </c>
      <c r="D32" s="3" t="s">
        <v>44</v>
      </c>
      <c r="E32" s="30" t="s">
        <v>53</v>
      </c>
      <c r="F32" s="7" t="s">
        <v>91</v>
      </c>
      <c r="G32" s="31" t="s">
        <v>27</v>
      </c>
      <c r="H32" s="41">
        <v>250</v>
      </c>
      <c r="I32" s="41">
        <v>100</v>
      </c>
      <c r="J32" s="32" t="s">
        <v>34</v>
      </c>
      <c r="K32" s="31" t="s">
        <v>34</v>
      </c>
      <c r="L32" s="31" t="s">
        <v>34</v>
      </c>
      <c r="M32" s="31" t="s">
        <v>174</v>
      </c>
      <c r="O32" s="7" t="s">
        <v>206</v>
      </c>
      <c r="P32" s="7" t="s">
        <v>206</v>
      </c>
      <c r="Q32" s="7">
        <v>1</v>
      </c>
    </row>
    <row r="33" spans="1:13" ht="4.5" customHeight="1">
      <c r="A33" s="12"/>
      <c r="B33" s="12"/>
      <c r="C33" s="13"/>
      <c r="D33" s="12"/>
      <c r="E33" s="23"/>
      <c r="F33" s="14"/>
      <c r="G33" s="14"/>
      <c r="H33" s="40"/>
      <c r="I33" s="40"/>
      <c r="J33" s="15"/>
      <c r="K33" s="14"/>
      <c r="L33" s="14"/>
      <c r="M33" s="14"/>
    </row>
    <row r="34" spans="1:17" ht="12.75" customHeight="1">
      <c r="A34" s="3" t="s">
        <v>7</v>
      </c>
      <c r="B34" s="21" t="s">
        <v>29</v>
      </c>
      <c r="C34" s="4" t="s">
        <v>30</v>
      </c>
      <c r="D34" s="3" t="s">
        <v>31</v>
      </c>
      <c r="E34" s="30" t="s">
        <v>53</v>
      </c>
      <c r="F34" s="31" t="s">
        <v>90</v>
      </c>
      <c r="G34" s="7" t="s">
        <v>6</v>
      </c>
      <c r="H34" s="39">
        <v>250</v>
      </c>
      <c r="I34" s="41">
        <v>100</v>
      </c>
      <c r="J34" s="5" t="s">
        <v>34</v>
      </c>
      <c r="K34" s="7" t="s">
        <v>34</v>
      </c>
      <c r="L34" s="7" t="s">
        <v>34</v>
      </c>
      <c r="M34" s="7" t="s">
        <v>186</v>
      </c>
      <c r="O34" s="7" t="s">
        <v>207</v>
      </c>
      <c r="P34" s="7" t="s">
        <v>210</v>
      </c>
      <c r="Q34" s="7">
        <v>3</v>
      </c>
    </row>
    <row r="35" spans="1:17" ht="12.75" customHeight="1">
      <c r="A35" s="3" t="s">
        <v>9</v>
      </c>
      <c r="B35" s="21" t="s">
        <v>51</v>
      </c>
      <c r="C35" s="4" t="s">
        <v>35</v>
      </c>
      <c r="D35" s="3" t="s">
        <v>36</v>
      </c>
      <c r="E35" s="30" t="s">
        <v>53</v>
      </c>
      <c r="F35" s="31" t="s">
        <v>90</v>
      </c>
      <c r="G35" s="7" t="s">
        <v>10</v>
      </c>
      <c r="H35" s="39">
        <v>250</v>
      </c>
      <c r="I35" s="41"/>
      <c r="J35" s="5" t="s">
        <v>34</v>
      </c>
      <c r="K35" s="7" t="s">
        <v>34</v>
      </c>
      <c r="L35" s="7" t="s">
        <v>34</v>
      </c>
      <c r="M35" s="7" t="s">
        <v>186</v>
      </c>
      <c r="O35" s="7" t="s">
        <v>207</v>
      </c>
      <c r="P35" s="7" t="s">
        <v>210</v>
      </c>
      <c r="Q35" s="7">
        <v>3</v>
      </c>
    </row>
    <row r="36" spans="1:13" ht="4.5" customHeight="1">
      <c r="A36" s="12"/>
      <c r="B36" s="12"/>
      <c r="C36" s="13"/>
      <c r="D36" s="12"/>
      <c r="E36" s="23"/>
      <c r="F36" s="14"/>
      <c r="G36" s="14"/>
      <c r="H36" s="40"/>
      <c r="I36" s="40"/>
      <c r="J36" s="15"/>
      <c r="K36" s="14"/>
      <c r="L36" s="14"/>
      <c r="M36" s="14"/>
    </row>
    <row r="37" spans="1:13" ht="12.75" customHeight="1">
      <c r="A37" s="79"/>
      <c r="B37" s="73"/>
      <c r="C37" s="74"/>
      <c r="D37" s="73"/>
      <c r="E37" s="75" t="s">
        <v>53</v>
      </c>
      <c r="F37" s="76" t="s">
        <v>89</v>
      </c>
      <c r="G37" s="76"/>
      <c r="H37" s="77"/>
      <c r="I37" s="77"/>
      <c r="J37" s="78"/>
      <c r="K37" s="76"/>
      <c r="L37" s="76"/>
      <c r="M37" s="76"/>
    </row>
    <row r="38" spans="1:13" ht="12.75" customHeight="1">
      <c r="A38" s="79"/>
      <c r="B38" s="73"/>
      <c r="C38" s="74"/>
      <c r="D38" s="73"/>
      <c r="E38" s="75" t="s">
        <v>53</v>
      </c>
      <c r="F38" s="76" t="s">
        <v>89</v>
      </c>
      <c r="G38" s="76"/>
      <c r="H38" s="77"/>
      <c r="I38" s="77"/>
      <c r="J38" s="78"/>
      <c r="K38" s="76"/>
      <c r="L38" s="76"/>
      <c r="M38" s="76"/>
    </row>
    <row r="39" spans="1:17" ht="12.75" customHeight="1" thickBot="1">
      <c r="A39" s="9"/>
      <c r="B39" s="9"/>
      <c r="C39" s="9"/>
      <c r="D39" s="9"/>
      <c r="E39" s="24"/>
      <c r="F39" s="10"/>
      <c r="G39" s="9"/>
      <c r="H39" s="43"/>
      <c r="I39" s="43"/>
      <c r="J39" s="11"/>
      <c r="K39" s="10"/>
      <c r="L39" s="10"/>
      <c r="M39" s="10"/>
      <c r="N39" s="9"/>
      <c r="Q39" s="1"/>
    </row>
    <row r="40" spans="1:17" ht="12.75" customHeight="1">
      <c r="A40" s="101" t="s">
        <v>81</v>
      </c>
      <c r="B40" s="101"/>
      <c r="C40" s="27" t="s">
        <v>56</v>
      </c>
      <c r="D40" s="9"/>
      <c r="E40" s="47" t="s">
        <v>70</v>
      </c>
      <c r="F40" s="48"/>
      <c r="G40" s="20"/>
      <c r="H40" s="80">
        <f>SUM(H5:H38)+SUM(I5:I38)</f>
        <v>5100</v>
      </c>
      <c r="I40" s="43"/>
      <c r="J40" s="11"/>
      <c r="K40" s="36"/>
      <c r="L40" s="36"/>
      <c r="M40" s="36"/>
      <c r="N40" s="33"/>
      <c r="O40" s="36"/>
      <c r="P40" s="36"/>
      <c r="Q40" s="33"/>
    </row>
    <row r="41" spans="1:17" ht="12.75" customHeight="1">
      <c r="A41" s="26" t="s">
        <v>14</v>
      </c>
      <c r="B41" s="26" t="s">
        <v>8</v>
      </c>
      <c r="C41" s="3"/>
      <c r="D41" s="9"/>
      <c r="E41" s="16" t="s">
        <v>71</v>
      </c>
      <c r="F41" s="9"/>
      <c r="G41" s="9"/>
      <c r="H41" s="81">
        <v>-4400</v>
      </c>
      <c r="I41" s="43"/>
      <c r="J41" s="1"/>
      <c r="K41" s="36"/>
      <c r="L41" s="36"/>
      <c r="M41" s="36"/>
      <c r="N41" s="33"/>
      <c r="O41" s="36"/>
      <c r="P41" s="36"/>
      <c r="Q41" s="33"/>
    </row>
    <row r="42" spans="1:17" ht="12.75" customHeight="1" thickBot="1">
      <c r="A42" s="26" t="s">
        <v>16</v>
      </c>
      <c r="B42" s="26" t="s">
        <v>8</v>
      </c>
      <c r="C42" s="3"/>
      <c r="D42" s="9"/>
      <c r="E42" s="17" t="s">
        <v>73</v>
      </c>
      <c r="F42" s="18"/>
      <c r="G42" s="18"/>
      <c r="H42" s="82">
        <f>SUM(H40+H41)</f>
        <v>700</v>
      </c>
      <c r="I42" s="43"/>
      <c r="J42" s="1"/>
      <c r="K42" s="36"/>
      <c r="L42" s="36"/>
      <c r="M42" s="36"/>
      <c r="N42" s="33"/>
      <c r="O42" s="115"/>
      <c r="P42" s="36"/>
      <c r="Q42" s="33"/>
    </row>
    <row r="43" spans="1:17" ht="12.75" customHeight="1" thickBot="1">
      <c r="A43" s="26" t="s">
        <v>18</v>
      </c>
      <c r="B43" s="26" t="s">
        <v>8</v>
      </c>
      <c r="C43" s="3"/>
      <c r="D43" s="9"/>
      <c r="E43" s="9"/>
      <c r="F43" s="9"/>
      <c r="I43" s="70"/>
      <c r="J43" s="9"/>
      <c r="K43" s="36"/>
      <c r="L43" s="36"/>
      <c r="M43" s="36"/>
      <c r="N43" s="33"/>
      <c r="O43" s="36"/>
      <c r="P43" s="36"/>
      <c r="Q43" s="33"/>
    </row>
    <row r="44" spans="1:17" ht="12.75" customHeight="1">
      <c r="A44" s="26"/>
      <c r="B44" s="26"/>
      <c r="C44" s="3"/>
      <c r="D44" s="9"/>
      <c r="E44" s="19" t="s">
        <v>76</v>
      </c>
      <c r="F44" s="20"/>
      <c r="G44" s="20"/>
      <c r="H44" s="80">
        <v>50</v>
      </c>
      <c r="I44" s="42"/>
      <c r="J44" s="9"/>
      <c r="K44" s="36"/>
      <c r="L44" s="36"/>
      <c r="M44" s="36"/>
      <c r="N44" s="33"/>
      <c r="O44" s="36"/>
      <c r="P44" s="36"/>
      <c r="Q44" s="33"/>
    </row>
    <row r="45" spans="1:17" ht="12.75" customHeight="1" thickBot="1">
      <c r="A45" s="26"/>
      <c r="B45" s="26"/>
      <c r="C45" s="3"/>
      <c r="D45" s="9"/>
      <c r="E45" s="16" t="s">
        <v>74</v>
      </c>
      <c r="F45" s="9"/>
      <c r="G45" s="9"/>
      <c r="H45" s="87">
        <v>17</v>
      </c>
      <c r="I45" s="71"/>
      <c r="J45" s="9"/>
      <c r="K45" s="36"/>
      <c r="L45" s="36"/>
      <c r="M45" s="36"/>
      <c r="N45" s="33"/>
      <c r="O45" s="36"/>
      <c r="P45" s="36"/>
      <c r="Q45" s="33"/>
    </row>
    <row r="46" spans="1:17" ht="12.75" customHeight="1" thickBot="1">
      <c r="A46" s="3"/>
      <c r="B46" s="3"/>
      <c r="C46" s="3"/>
      <c r="D46" s="9"/>
      <c r="E46" s="17" t="s">
        <v>235</v>
      </c>
      <c r="F46" s="18"/>
      <c r="G46" s="18"/>
      <c r="H46" s="82">
        <f>SUM(0-(H44*H45))</f>
        <v>-850</v>
      </c>
      <c r="I46" s="95">
        <f>SUM('Food Budget'!M16+'Food Budget'!M26)</f>
        <v>701.14</v>
      </c>
      <c r="J46" s="9"/>
      <c r="K46" s="36"/>
      <c r="L46" s="36"/>
      <c r="M46" s="36"/>
      <c r="N46" s="33"/>
      <c r="O46" s="36"/>
      <c r="P46" s="36"/>
      <c r="Q46" s="33"/>
    </row>
    <row r="47" spans="1:14" ht="12.75" customHeight="1" thickBot="1">
      <c r="A47" s="3"/>
      <c r="B47" s="3"/>
      <c r="C47" s="3"/>
      <c r="D47" s="9"/>
      <c r="E47" s="9"/>
      <c r="F47" s="9"/>
      <c r="I47" s="70"/>
      <c r="J47" s="9"/>
      <c r="K47" s="10"/>
      <c r="L47" s="10"/>
      <c r="M47" s="10"/>
      <c r="N47" s="9"/>
    </row>
    <row r="48" spans="1:14" ht="12.75" customHeight="1" thickBot="1">
      <c r="A48" s="3"/>
      <c r="B48" s="3"/>
      <c r="C48" s="3"/>
      <c r="D48" s="9"/>
      <c r="E48" s="89" t="s">
        <v>233</v>
      </c>
      <c r="F48" s="88"/>
      <c r="G48" s="88"/>
      <c r="H48" s="90">
        <f>SUM(H42+H46)</f>
        <v>-150</v>
      </c>
      <c r="I48" s="72"/>
      <c r="J48" s="1"/>
      <c r="K48" s="10"/>
      <c r="L48" s="10"/>
      <c r="M48" s="10"/>
      <c r="N48" s="9"/>
    </row>
    <row r="49" spans="1:14" ht="12.75" customHeight="1" thickBot="1">
      <c r="A49" s="9"/>
      <c r="B49" s="9"/>
      <c r="C49" s="9"/>
      <c r="D49" s="9"/>
      <c r="E49" s="91" t="s">
        <v>234</v>
      </c>
      <c r="F49" s="92"/>
      <c r="G49" s="93"/>
      <c r="H49" s="94">
        <f>SUM(H40+H41-'Food Budget'!M16-'Food Budget'!M26)</f>
        <v>-1.1399999999999864</v>
      </c>
      <c r="I49" s="43"/>
      <c r="J49" s="11"/>
      <c r="K49" s="10"/>
      <c r="L49" s="10"/>
      <c r="M49" s="10"/>
      <c r="N49" s="9"/>
    </row>
    <row r="50" spans="1:14" ht="12.75" customHeight="1">
      <c r="A50" s="49" t="s">
        <v>80</v>
      </c>
      <c r="B50" s="9"/>
      <c r="C50" s="9"/>
      <c r="D50" s="9"/>
      <c r="E50" s="24"/>
      <c r="F50" s="10"/>
      <c r="G50" s="9"/>
      <c r="H50" s="43"/>
      <c r="I50" s="43"/>
      <c r="J50" s="11"/>
      <c r="K50" s="10"/>
      <c r="L50" s="10"/>
      <c r="M50" s="10"/>
      <c r="N50" s="9"/>
    </row>
    <row r="51" spans="1:14" ht="12.75">
      <c r="A51" s="3" t="s">
        <v>77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9"/>
    </row>
    <row r="52" spans="1:14" ht="12.75">
      <c r="A52" s="3" t="s">
        <v>78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9"/>
    </row>
    <row r="53" spans="1:14" ht="12.75">
      <c r="A53" s="3" t="s">
        <v>79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9"/>
    </row>
    <row r="54" spans="1:14" ht="12.75">
      <c r="A54" s="3" t="s">
        <v>82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9"/>
    </row>
    <row r="55" spans="1:14" ht="12.75">
      <c r="A55" s="3" t="s">
        <v>54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9"/>
    </row>
    <row r="56" spans="1:14" ht="12.75">
      <c r="A56" s="3" t="s">
        <v>55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9"/>
    </row>
    <row r="57" spans="1:14" ht="12.75">
      <c r="A57" s="3" t="s">
        <v>83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9"/>
    </row>
    <row r="58" spans="1:14" ht="12.75">
      <c r="A58" s="3" t="s">
        <v>199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9"/>
    </row>
    <row r="59" spans="1:14" ht="12.75">
      <c r="A59" s="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9"/>
    </row>
    <row r="60" spans="1:14" ht="12.75">
      <c r="A60" s="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9"/>
    </row>
    <row r="61" spans="1:14" ht="12.75">
      <c r="A61" s="3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9"/>
    </row>
    <row r="62" spans="1:14" ht="12.75">
      <c r="A62" s="9"/>
      <c r="B62" s="25"/>
      <c r="C62" s="25"/>
      <c r="D62" s="25"/>
      <c r="F62" s="25"/>
      <c r="G62" s="25"/>
      <c r="H62" s="25"/>
      <c r="I62" s="25"/>
      <c r="J62" s="25"/>
      <c r="N62" s="9"/>
    </row>
    <row r="63" spans="1:14" ht="12.75">
      <c r="A63" s="9"/>
      <c r="B63" s="9"/>
      <c r="C63" s="9"/>
      <c r="D63" s="25"/>
      <c r="F63" s="25"/>
      <c r="G63" s="25"/>
      <c r="H63" s="25"/>
      <c r="I63" s="25"/>
      <c r="J63" s="25"/>
      <c r="N63" s="9"/>
    </row>
    <row r="64" spans="1:14" ht="12.75">
      <c r="A64" s="9"/>
      <c r="B64" s="9"/>
      <c r="C64" s="9"/>
      <c r="D64" s="25"/>
      <c r="F64" s="25"/>
      <c r="G64" s="25"/>
      <c r="H64" s="25"/>
      <c r="I64" s="25"/>
      <c r="J64" s="25"/>
      <c r="N64" s="9"/>
    </row>
    <row r="65" spans="1:14" ht="12.75">
      <c r="A65" s="9"/>
      <c r="B65" s="9"/>
      <c r="C65" s="9"/>
      <c r="D65" s="25"/>
      <c r="F65" s="25"/>
      <c r="G65" s="25"/>
      <c r="H65" s="25"/>
      <c r="I65" s="25"/>
      <c r="J65" s="25"/>
      <c r="N65" s="9"/>
    </row>
    <row r="66" spans="1:14" ht="12.75">
      <c r="A66" s="9"/>
      <c r="B66" s="9"/>
      <c r="C66" s="9"/>
      <c r="D66" s="9"/>
      <c r="E66" s="24"/>
      <c r="F66" s="10"/>
      <c r="G66" s="9"/>
      <c r="H66" s="43"/>
      <c r="I66" s="43"/>
      <c r="J66" s="11"/>
      <c r="K66" s="10"/>
      <c r="L66" s="10"/>
      <c r="M66" s="10"/>
      <c r="N66" s="9"/>
    </row>
    <row r="67" spans="1:14" ht="12.75">
      <c r="A67" s="9"/>
      <c r="B67" s="9"/>
      <c r="C67" s="9"/>
      <c r="D67" s="9"/>
      <c r="E67" s="24"/>
      <c r="F67" s="10"/>
      <c r="G67" s="9"/>
      <c r="H67" s="43"/>
      <c r="I67" s="43"/>
      <c r="J67" s="11"/>
      <c r="K67" s="10"/>
      <c r="L67" s="10"/>
      <c r="M67" s="10"/>
      <c r="N67" s="9"/>
    </row>
    <row r="68" spans="1:14" ht="12.75">
      <c r="A68" s="9"/>
      <c r="B68" s="9"/>
      <c r="C68" s="9"/>
      <c r="D68" s="9"/>
      <c r="E68" s="24"/>
      <c r="F68" s="10"/>
      <c r="G68" s="9"/>
      <c r="H68" s="43"/>
      <c r="I68" s="43"/>
      <c r="J68" s="11"/>
      <c r="K68" s="10"/>
      <c r="L68" s="10"/>
      <c r="M68" s="10"/>
      <c r="N68" s="9"/>
    </row>
    <row r="69" spans="1:14" ht="12.75">
      <c r="A69" s="9"/>
      <c r="B69" s="9"/>
      <c r="C69" s="9"/>
      <c r="D69" s="9"/>
      <c r="E69" s="24"/>
      <c r="F69" s="10"/>
      <c r="G69" s="9"/>
      <c r="H69" s="43"/>
      <c r="I69" s="43"/>
      <c r="J69" s="11"/>
      <c r="K69" s="10"/>
      <c r="L69" s="10"/>
      <c r="M69" s="10"/>
      <c r="N69" s="9"/>
    </row>
    <row r="70" spans="1:14" ht="12.75">
      <c r="A70" s="9"/>
      <c r="B70" s="9"/>
      <c r="C70" s="9"/>
      <c r="D70" s="9"/>
      <c r="E70" s="24"/>
      <c r="F70" s="10"/>
      <c r="G70" s="9"/>
      <c r="H70" s="43"/>
      <c r="I70" s="43"/>
      <c r="J70" s="11"/>
      <c r="K70" s="10"/>
      <c r="L70" s="10"/>
      <c r="M70" s="10"/>
      <c r="N70" s="9"/>
    </row>
    <row r="71" spans="1:14" ht="12.75">
      <c r="A71" s="9"/>
      <c r="B71" s="9"/>
      <c r="C71" s="9"/>
      <c r="D71" s="9"/>
      <c r="E71" s="24"/>
      <c r="F71" s="10"/>
      <c r="G71" s="9"/>
      <c r="H71" s="43"/>
      <c r="I71" s="43"/>
      <c r="J71" s="11"/>
      <c r="K71" s="10"/>
      <c r="L71" s="10"/>
      <c r="M71" s="10"/>
      <c r="N71" s="9"/>
    </row>
    <row r="72" spans="1:14" ht="12.75">
      <c r="A72" s="9"/>
      <c r="B72" s="9"/>
      <c r="C72" s="9"/>
      <c r="D72" s="9"/>
      <c r="E72" s="24"/>
      <c r="F72" s="10"/>
      <c r="G72" s="9"/>
      <c r="H72" s="43"/>
      <c r="I72" s="43"/>
      <c r="J72" s="11"/>
      <c r="K72" s="10"/>
      <c r="L72" s="10"/>
      <c r="M72" s="10"/>
      <c r="N72" s="9"/>
    </row>
    <row r="73" spans="1:17" ht="12.75">
      <c r="A73" s="9"/>
      <c r="B73" s="9"/>
      <c r="C73" s="9"/>
      <c r="D73" s="9"/>
      <c r="E73" s="24"/>
      <c r="F73" s="10"/>
      <c r="G73" s="9"/>
      <c r="H73" s="43"/>
      <c r="I73" s="43"/>
      <c r="J73" s="11"/>
      <c r="K73" s="10"/>
      <c r="L73" s="10"/>
      <c r="M73" s="10"/>
      <c r="N73" s="9"/>
      <c r="O73" s="10"/>
      <c r="P73" s="10"/>
      <c r="Q73" s="10"/>
    </row>
    <row r="74" spans="1:17" ht="12.75">
      <c r="A74" s="9"/>
      <c r="B74" s="9"/>
      <c r="C74" s="9"/>
      <c r="D74" s="9"/>
      <c r="E74" s="24"/>
      <c r="F74" s="10"/>
      <c r="G74" s="9"/>
      <c r="H74" s="43"/>
      <c r="I74" s="43"/>
      <c r="J74" s="11"/>
      <c r="K74" s="10"/>
      <c r="L74" s="10"/>
      <c r="M74" s="10"/>
      <c r="N74" s="9"/>
      <c r="O74" s="10"/>
      <c r="P74" s="10"/>
      <c r="Q74" s="10"/>
    </row>
    <row r="75" spans="1:17" ht="12.75">
      <c r="A75" s="9"/>
      <c r="B75" s="9"/>
      <c r="C75" s="9"/>
      <c r="D75" s="9"/>
      <c r="E75" s="24"/>
      <c r="F75" s="10"/>
      <c r="G75" s="9"/>
      <c r="H75" s="43"/>
      <c r="I75" s="43"/>
      <c r="J75" s="11"/>
      <c r="K75" s="10"/>
      <c r="L75" s="10"/>
      <c r="M75" s="10"/>
      <c r="N75" s="9"/>
      <c r="O75" s="10"/>
      <c r="P75" s="10"/>
      <c r="Q75" s="10"/>
    </row>
    <row r="76" spans="1:17" ht="12.75">
      <c r="A76" s="9"/>
      <c r="B76" s="9"/>
      <c r="C76" s="9"/>
      <c r="D76" s="9"/>
      <c r="E76" s="24"/>
      <c r="F76" s="10"/>
      <c r="G76" s="9"/>
      <c r="H76" s="43"/>
      <c r="I76" s="43"/>
      <c r="J76" s="11"/>
      <c r="K76" s="10"/>
      <c r="L76" s="10"/>
      <c r="M76" s="10"/>
      <c r="N76" s="9"/>
      <c r="O76" s="10"/>
      <c r="P76" s="10"/>
      <c r="Q76" s="10"/>
    </row>
    <row r="77" spans="1:17" ht="12.75">
      <c r="A77" s="9"/>
      <c r="B77" s="9"/>
      <c r="C77" s="9"/>
      <c r="D77" s="9"/>
      <c r="E77" s="24"/>
      <c r="F77" s="10"/>
      <c r="G77" s="9"/>
      <c r="H77" s="43"/>
      <c r="I77" s="43"/>
      <c r="J77" s="11"/>
      <c r="K77" s="10"/>
      <c r="L77" s="10"/>
      <c r="M77" s="10"/>
      <c r="N77" s="9"/>
      <c r="O77" s="10"/>
      <c r="P77" s="10"/>
      <c r="Q77" s="10"/>
    </row>
    <row r="78" spans="1:17" ht="12.75">
      <c r="A78" s="9"/>
      <c r="B78" s="9"/>
      <c r="C78" s="9"/>
      <c r="D78" s="9"/>
      <c r="E78" s="24"/>
      <c r="F78" s="10"/>
      <c r="G78" s="9"/>
      <c r="H78" s="43"/>
      <c r="I78" s="43"/>
      <c r="J78" s="11"/>
      <c r="K78" s="10"/>
      <c r="L78" s="10"/>
      <c r="M78" s="10"/>
      <c r="N78" s="9"/>
      <c r="O78" s="10"/>
      <c r="P78" s="10"/>
      <c r="Q78" s="10"/>
    </row>
    <row r="79" spans="1:17" ht="12.75">
      <c r="A79" s="9"/>
      <c r="B79" s="9"/>
      <c r="C79" s="9"/>
      <c r="D79" s="9"/>
      <c r="E79" s="24"/>
      <c r="F79" s="10"/>
      <c r="G79" s="9"/>
      <c r="H79" s="43"/>
      <c r="I79" s="43"/>
      <c r="J79" s="11"/>
      <c r="K79" s="10"/>
      <c r="L79" s="10"/>
      <c r="M79" s="10"/>
      <c r="N79" s="9"/>
      <c r="O79" s="69"/>
      <c r="P79" s="10"/>
      <c r="Q79" s="10"/>
    </row>
    <row r="80" spans="1:17" ht="12.75">
      <c r="A80" s="9"/>
      <c r="B80" s="9"/>
      <c r="C80" s="9"/>
      <c r="D80" s="9"/>
      <c r="E80" s="24"/>
      <c r="F80" s="10"/>
      <c r="G80" s="9"/>
      <c r="H80" s="43"/>
      <c r="I80" s="43"/>
      <c r="J80" s="11"/>
      <c r="K80" s="10"/>
      <c r="L80" s="10"/>
      <c r="M80" s="10"/>
      <c r="N80" s="9"/>
      <c r="O80" s="10"/>
      <c r="P80" s="10"/>
      <c r="Q80" s="10"/>
    </row>
    <row r="81" spans="1:17" ht="12.75">
      <c r="A81" s="9"/>
      <c r="B81" s="9"/>
      <c r="C81" s="9"/>
      <c r="D81" s="9"/>
      <c r="E81" s="24"/>
      <c r="F81" s="10"/>
      <c r="G81" s="9"/>
      <c r="H81" s="43"/>
      <c r="I81" s="43"/>
      <c r="J81" s="11"/>
      <c r="K81" s="10"/>
      <c r="L81" s="10"/>
      <c r="M81" s="10"/>
      <c r="N81" s="9"/>
      <c r="O81" s="69"/>
      <c r="P81" s="10"/>
      <c r="Q81" s="10"/>
    </row>
    <row r="82" spans="1:17" ht="12.75">
      <c r="A82" s="9"/>
      <c r="B82" s="9"/>
      <c r="C82" s="9"/>
      <c r="D82" s="9"/>
      <c r="E82" s="24"/>
      <c r="F82" s="10"/>
      <c r="G82" s="9"/>
      <c r="H82" s="43"/>
      <c r="I82" s="43"/>
      <c r="J82" s="11"/>
      <c r="K82" s="10"/>
      <c r="L82" s="10"/>
      <c r="M82" s="10"/>
      <c r="N82" s="9"/>
      <c r="O82" s="10"/>
      <c r="P82" s="10"/>
      <c r="Q82" s="10"/>
    </row>
    <row r="83" spans="1:17" ht="12.75">
      <c r="A83" s="9"/>
      <c r="B83" s="9"/>
      <c r="C83" s="9"/>
      <c r="D83" s="9"/>
      <c r="E83" s="24"/>
      <c r="F83" s="10"/>
      <c r="G83" s="9"/>
      <c r="H83" s="43"/>
      <c r="I83" s="43"/>
      <c r="J83" s="11"/>
      <c r="K83" s="10"/>
      <c r="L83" s="10"/>
      <c r="M83" s="10"/>
      <c r="N83" s="9"/>
      <c r="O83" s="10"/>
      <c r="P83" s="10"/>
      <c r="Q83" s="10"/>
    </row>
    <row r="84" spans="1:17" ht="12.75">
      <c r="A84" s="9"/>
      <c r="B84" s="9"/>
      <c r="C84" s="9"/>
      <c r="D84" s="9"/>
      <c r="E84" s="24"/>
      <c r="F84" s="10"/>
      <c r="G84" s="9"/>
      <c r="H84" s="43"/>
      <c r="I84" s="43"/>
      <c r="J84" s="11"/>
      <c r="K84" s="10"/>
      <c r="L84" s="10"/>
      <c r="M84" s="10"/>
      <c r="N84" s="9"/>
      <c r="O84" s="10"/>
      <c r="P84" s="10"/>
      <c r="Q84" s="10"/>
    </row>
    <row r="85" spans="1:17" ht="12.75">
      <c r="A85" s="9"/>
      <c r="B85" s="9"/>
      <c r="C85" s="9"/>
      <c r="D85" s="9"/>
      <c r="E85" s="24"/>
      <c r="F85" s="10"/>
      <c r="G85" s="9"/>
      <c r="H85" s="43"/>
      <c r="I85" s="43"/>
      <c r="J85" s="11"/>
      <c r="K85" s="10"/>
      <c r="L85" s="10"/>
      <c r="M85" s="10"/>
      <c r="N85" s="9"/>
      <c r="O85" s="10"/>
      <c r="P85" s="10"/>
      <c r="Q85" s="10"/>
    </row>
    <row r="86" spans="1:17" ht="12.75">
      <c r="A86" s="9"/>
      <c r="B86" s="9"/>
      <c r="C86" s="9"/>
      <c r="D86" s="9"/>
      <c r="E86" s="24"/>
      <c r="F86" s="10"/>
      <c r="G86" s="9"/>
      <c r="H86" s="43"/>
      <c r="I86" s="43"/>
      <c r="J86" s="11"/>
      <c r="K86" s="10"/>
      <c r="L86" s="10"/>
      <c r="M86" s="10"/>
      <c r="N86" s="9"/>
      <c r="O86" s="10"/>
      <c r="P86" s="10"/>
      <c r="Q86" s="10"/>
    </row>
    <row r="87" spans="1:14" ht="12.75">
      <c r="A87" s="9"/>
      <c r="B87" s="9"/>
      <c r="C87" s="9"/>
      <c r="D87" s="9"/>
      <c r="E87" s="24"/>
      <c r="F87" s="10"/>
      <c r="G87" s="9"/>
      <c r="H87" s="43"/>
      <c r="I87" s="43"/>
      <c r="J87" s="11"/>
      <c r="K87" s="10"/>
      <c r="L87" s="10"/>
      <c r="M87" s="10"/>
      <c r="N87" s="9"/>
    </row>
    <row r="88" spans="1:14" ht="12.75">
      <c r="A88" s="9"/>
      <c r="B88" s="9"/>
      <c r="C88" s="9"/>
      <c r="D88" s="9"/>
      <c r="E88" s="24"/>
      <c r="F88" s="10"/>
      <c r="G88" s="9"/>
      <c r="H88" s="43"/>
      <c r="I88" s="43"/>
      <c r="J88" s="11"/>
      <c r="K88" s="10"/>
      <c r="L88" s="10"/>
      <c r="M88" s="10"/>
      <c r="N88" s="9"/>
    </row>
    <row r="89" spans="1:14" ht="12.75">
      <c r="A89" s="9"/>
      <c r="B89" s="9"/>
      <c r="C89" s="9"/>
      <c r="D89" s="9"/>
      <c r="E89" s="24"/>
      <c r="F89" s="10"/>
      <c r="G89" s="9"/>
      <c r="H89" s="43"/>
      <c r="I89" s="43"/>
      <c r="J89" s="11"/>
      <c r="K89" s="10"/>
      <c r="L89" s="10"/>
      <c r="M89" s="10"/>
      <c r="N89" s="9"/>
    </row>
    <row r="90" spans="1:14" ht="12.75">
      <c r="A90" s="9"/>
      <c r="B90" s="9"/>
      <c r="C90" s="9"/>
      <c r="D90" s="9"/>
      <c r="E90" s="24"/>
      <c r="F90" s="10"/>
      <c r="G90" s="9"/>
      <c r="H90" s="43"/>
      <c r="I90" s="43"/>
      <c r="J90" s="11"/>
      <c r="K90" s="10"/>
      <c r="L90" s="10"/>
      <c r="M90" s="10"/>
      <c r="N90" s="9"/>
    </row>
    <row r="91" spans="1:14" ht="12.75">
      <c r="A91" s="9"/>
      <c r="B91" s="9"/>
      <c r="C91" s="9"/>
      <c r="D91" s="9"/>
      <c r="E91" s="24"/>
      <c r="F91" s="10"/>
      <c r="G91" s="9"/>
      <c r="H91" s="43"/>
      <c r="I91" s="43"/>
      <c r="J91" s="11"/>
      <c r="K91" s="10"/>
      <c r="L91" s="10"/>
      <c r="M91" s="10"/>
      <c r="N91" s="9"/>
    </row>
    <row r="92" spans="1:14" ht="12.75">
      <c r="A92" s="9"/>
      <c r="B92" s="9"/>
      <c r="C92" s="9"/>
      <c r="D92" s="9"/>
      <c r="E92" s="24"/>
      <c r="F92" s="10"/>
      <c r="G92" s="9"/>
      <c r="H92" s="43"/>
      <c r="I92" s="43"/>
      <c r="J92" s="11"/>
      <c r="K92" s="10"/>
      <c r="L92" s="10"/>
      <c r="M92" s="10"/>
      <c r="N92" s="9"/>
    </row>
    <row r="93" spans="1:14" ht="12.75">
      <c r="A93" s="9"/>
      <c r="B93" s="9"/>
      <c r="C93" s="9"/>
      <c r="D93" s="9"/>
      <c r="E93" s="24"/>
      <c r="F93" s="10"/>
      <c r="G93" s="9"/>
      <c r="H93" s="43"/>
      <c r="I93" s="43"/>
      <c r="J93" s="11"/>
      <c r="K93" s="10"/>
      <c r="L93" s="10"/>
      <c r="M93" s="10"/>
      <c r="N93" s="9"/>
    </row>
    <row r="94" spans="1:14" ht="12.75">
      <c r="A94" s="9"/>
      <c r="B94" s="9"/>
      <c r="C94" s="9"/>
      <c r="D94" s="9"/>
      <c r="E94" s="24"/>
      <c r="F94" s="10"/>
      <c r="G94" s="9"/>
      <c r="H94" s="43"/>
      <c r="I94" s="43"/>
      <c r="J94" s="11"/>
      <c r="K94" s="10"/>
      <c r="L94" s="10"/>
      <c r="M94" s="10"/>
      <c r="N94" s="9"/>
    </row>
    <row r="95" spans="1:14" ht="12.75">
      <c r="A95" s="9"/>
      <c r="B95" s="9"/>
      <c r="C95" s="9"/>
      <c r="D95" s="9"/>
      <c r="E95" s="24"/>
      <c r="F95" s="10"/>
      <c r="G95" s="9"/>
      <c r="H95" s="43"/>
      <c r="I95" s="43"/>
      <c r="J95" s="11"/>
      <c r="K95" s="10"/>
      <c r="L95" s="10"/>
      <c r="M95" s="10"/>
      <c r="N95" s="9"/>
    </row>
    <row r="96" spans="1:14" ht="12.75">
      <c r="A96" s="9"/>
      <c r="B96" s="9"/>
      <c r="C96" s="9"/>
      <c r="D96" s="9"/>
      <c r="E96" s="24"/>
      <c r="F96" s="10"/>
      <c r="G96" s="9"/>
      <c r="H96" s="43"/>
      <c r="I96" s="43"/>
      <c r="J96" s="11"/>
      <c r="K96" s="10"/>
      <c r="L96" s="10"/>
      <c r="M96" s="10"/>
      <c r="N96" s="9"/>
    </row>
    <row r="97" spans="1:14" ht="12.75">
      <c r="A97" s="9"/>
      <c r="B97" s="9"/>
      <c r="C97" s="9"/>
      <c r="D97" s="9"/>
      <c r="E97" s="24"/>
      <c r="F97" s="10"/>
      <c r="G97" s="9"/>
      <c r="H97" s="43"/>
      <c r="I97" s="43"/>
      <c r="J97" s="11"/>
      <c r="K97" s="10"/>
      <c r="L97" s="10"/>
      <c r="M97" s="10"/>
      <c r="N97" s="9"/>
    </row>
    <row r="98" spans="1:14" ht="12.75">
      <c r="A98" s="9"/>
      <c r="B98" s="9"/>
      <c r="C98" s="9"/>
      <c r="D98" s="9"/>
      <c r="E98" s="24"/>
      <c r="F98" s="10"/>
      <c r="G98" s="9"/>
      <c r="H98" s="43"/>
      <c r="I98" s="43"/>
      <c r="J98" s="11"/>
      <c r="K98" s="10"/>
      <c r="L98" s="10"/>
      <c r="M98" s="10"/>
      <c r="N98" s="9"/>
    </row>
    <row r="99" spans="1:14" ht="12.75">
      <c r="A99" s="9"/>
      <c r="B99" s="9"/>
      <c r="C99" s="9"/>
      <c r="D99" s="9"/>
      <c r="E99" s="24"/>
      <c r="F99" s="10"/>
      <c r="G99" s="9"/>
      <c r="H99" s="43"/>
      <c r="I99" s="43"/>
      <c r="J99" s="11"/>
      <c r="K99" s="10"/>
      <c r="L99" s="10"/>
      <c r="M99" s="10"/>
      <c r="N99" s="9"/>
    </row>
    <row r="100" spans="1:14" ht="12.75">
      <c r="A100" s="9"/>
      <c r="B100" s="9"/>
      <c r="C100" s="9"/>
      <c r="D100" s="9"/>
      <c r="E100" s="24"/>
      <c r="F100" s="10"/>
      <c r="G100" s="9"/>
      <c r="H100" s="43"/>
      <c r="I100" s="43"/>
      <c r="J100" s="11"/>
      <c r="K100" s="10"/>
      <c r="L100" s="10"/>
      <c r="M100" s="10"/>
      <c r="N100" s="9"/>
    </row>
    <row r="101" spans="1:14" ht="12.75">
      <c r="A101" s="9"/>
      <c r="B101" s="9"/>
      <c r="C101" s="9"/>
      <c r="D101" s="9"/>
      <c r="E101" s="24"/>
      <c r="F101" s="10"/>
      <c r="G101" s="9"/>
      <c r="H101" s="43"/>
      <c r="I101" s="43"/>
      <c r="J101" s="11"/>
      <c r="K101" s="10"/>
      <c r="L101" s="10"/>
      <c r="M101" s="10"/>
      <c r="N101" s="9"/>
    </row>
    <row r="102" spans="1:14" ht="12.75">
      <c r="A102" s="9"/>
      <c r="B102" s="9"/>
      <c r="C102" s="9"/>
      <c r="D102" s="9"/>
      <c r="E102" s="24"/>
      <c r="F102" s="10"/>
      <c r="G102" s="9"/>
      <c r="H102" s="43"/>
      <c r="I102" s="43"/>
      <c r="J102" s="11"/>
      <c r="K102" s="10"/>
      <c r="L102" s="10"/>
      <c r="M102" s="10"/>
      <c r="N102" s="9"/>
    </row>
    <row r="103" spans="1:14" ht="12.75">
      <c r="A103" s="9"/>
      <c r="B103" s="9"/>
      <c r="C103" s="9"/>
      <c r="D103" s="9"/>
      <c r="E103" s="24"/>
      <c r="F103" s="10"/>
      <c r="G103" s="9"/>
      <c r="H103" s="43"/>
      <c r="I103" s="43"/>
      <c r="J103" s="11"/>
      <c r="K103" s="10"/>
      <c r="L103" s="10"/>
      <c r="M103" s="10"/>
      <c r="N103" s="9"/>
    </row>
    <row r="104" spans="1:14" ht="12.75">
      <c r="A104" s="9"/>
      <c r="B104" s="9"/>
      <c r="C104" s="9"/>
      <c r="D104" s="9"/>
      <c r="E104" s="24"/>
      <c r="F104" s="10"/>
      <c r="G104" s="9"/>
      <c r="H104" s="43"/>
      <c r="I104" s="43"/>
      <c r="J104" s="11"/>
      <c r="K104" s="10"/>
      <c r="L104" s="10"/>
      <c r="M104" s="10"/>
      <c r="N104" s="9"/>
    </row>
    <row r="105" spans="1:14" ht="12.75">
      <c r="A105" s="9"/>
      <c r="B105" s="9"/>
      <c r="C105" s="9"/>
      <c r="D105" s="9"/>
      <c r="E105" s="24"/>
      <c r="F105" s="10"/>
      <c r="G105" s="9"/>
      <c r="H105" s="43"/>
      <c r="I105" s="43"/>
      <c r="J105" s="11"/>
      <c r="K105" s="10"/>
      <c r="L105" s="10"/>
      <c r="M105" s="10"/>
      <c r="N105" s="9"/>
    </row>
    <row r="106" spans="1:14" ht="12.75">
      <c r="A106" s="9"/>
      <c r="B106" s="9"/>
      <c r="C106" s="9"/>
      <c r="D106" s="9"/>
      <c r="E106" s="24"/>
      <c r="F106" s="10"/>
      <c r="G106" s="9"/>
      <c r="H106" s="43"/>
      <c r="I106" s="43"/>
      <c r="J106" s="11"/>
      <c r="K106" s="10"/>
      <c r="L106" s="10"/>
      <c r="M106" s="10"/>
      <c r="N106" s="9"/>
    </row>
    <row r="107" spans="1:14" ht="12.75">
      <c r="A107" s="9"/>
      <c r="B107" s="9"/>
      <c r="C107" s="9"/>
      <c r="D107" s="9"/>
      <c r="E107" s="24"/>
      <c r="F107" s="10"/>
      <c r="G107" s="9"/>
      <c r="H107" s="43"/>
      <c r="I107" s="43"/>
      <c r="J107" s="11"/>
      <c r="K107" s="10"/>
      <c r="L107" s="10"/>
      <c r="M107" s="10"/>
      <c r="N107" s="9"/>
    </row>
    <row r="108" spans="1:14" ht="12.75">
      <c r="A108" s="9"/>
      <c r="B108" s="9"/>
      <c r="C108" s="9"/>
      <c r="D108" s="9"/>
      <c r="E108" s="24"/>
      <c r="F108" s="10"/>
      <c r="G108" s="9"/>
      <c r="H108" s="43"/>
      <c r="I108" s="43"/>
      <c r="J108" s="11"/>
      <c r="K108" s="10"/>
      <c r="L108" s="10"/>
      <c r="M108" s="10"/>
      <c r="N108" s="9"/>
    </row>
    <row r="109" spans="1:14" ht="12.75">
      <c r="A109" s="9"/>
      <c r="B109" s="9"/>
      <c r="C109" s="9"/>
      <c r="D109" s="9"/>
      <c r="E109" s="24"/>
      <c r="F109" s="10"/>
      <c r="G109" s="9"/>
      <c r="H109" s="43"/>
      <c r="I109" s="43"/>
      <c r="J109" s="11"/>
      <c r="K109" s="10"/>
      <c r="L109" s="10"/>
      <c r="M109" s="10"/>
      <c r="N109" s="9"/>
    </row>
    <row r="110" spans="1:14" ht="12.75">
      <c r="A110" s="9"/>
      <c r="B110" s="9"/>
      <c r="C110" s="9"/>
      <c r="D110" s="9"/>
      <c r="E110" s="24"/>
      <c r="F110" s="10"/>
      <c r="G110" s="9"/>
      <c r="H110" s="43"/>
      <c r="I110" s="43"/>
      <c r="J110" s="11"/>
      <c r="K110" s="10"/>
      <c r="L110" s="10"/>
      <c r="M110" s="10"/>
      <c r="N110" s="9"/>
    </row>
    <row r="111" spans="1:14" ht="12.75">
      <c r="A111" s="9"/>
      <c r="B111" s="9"/>
      <c r="C111" s="9"/>
      <c r="D111" s="9"/>
      <c r="E111" s="24"/>
      <c r="F111" s="10"/>
      <c r="G111" s="9"/>
      <c r="H111" s="43"/>
      <c r="I111" s="43"/>
      <c r="J111" s="11"/>
      <c r="K111" s="10"/>
      <c r="L111" s="10"/>
      <c r="M111" s="10"/>
      <c r="N111" s="9"/>
    </row>
    <row r="112" spans="1:14" ht="12.75">
      <c r="A112" s="9"/>
      <c r="B112" s="9"/>
      <c r="C112" s="9"/>
      <c r="D112" s="9"/>
      <c r="E112" s="24"/>
      <c r="F112" s="10"/>
      <c r="G112" s="9"/>
      <c r="H112" s="43"/>
      <c r="I112" s="43"/>
      <c r="J112" s="11"/>
      <c r="K112" s="10"/>
      <c r="L112" s="10"/>
      <c r="M112" s="10"/>
      <c r="N112" s="9"/>
    </row>
    <row r="113" spans="1:14" ht="12.75">
      <c r="A113" s="9"/>
      <c r="B113" s="9"/>
      <c r="C113" s="9"/>
      <c r="D113" s="9"/>
      <c r="E113" s="24"/>
      <c r="F113" s="10"/>
      <c r="G113" s="9"/>
      <c r="H113" s="43"/>
      <c r="I113" s="43"/>
      <c r="J113" s="11"/>
      <c r="K113" s="10"/>
      <c r="L113" s="10"/>
      <c r="M113" s="10"/>
      <c r="N113" s="9"/>
    </row>
    <row r="114" spans="1:14" ht="12.75">
      <c r="A114" s="9"/>
      <c r="B114" s="9"/>
      <c r="C114" s="9"/>
      <c r="D114" s="9"/>
      <c r="E114" s="24"/>
      <c r="F114" s="10"/>
      <c r="G114" s="9"/>
      <c r="H114" s="43"/>
      <c r="I114" s="43"/>
      <c r="J114" s="11"/>
      <c r="K114" s="10"/>
      <c r="L114" s="10"/>
      <c r="M114" s="10"/>
      <c r="N114" s="9"/>
    </row>
    <row r="115" spans="1:14" ht="12.75">
      <c r="A115" s="9"/>
      <c r="B115" s="9"/>
      <c r="C115" s="9"/>
      <c r="D115" s="9"/>
      <c r="E115" s="24"/>
      <c r="F115" s="10"/>
      <c r="G115" s="9"/>
      <c r="H115" s="43"/>
      <c r="I115" s="43"/>
      <c r="J115" s="11"/>
      <c r="K115" s="10"/>
      <c r="L115" s="10"/>
      <c r="M115" s="10"/>
      <c r="N115" s="9"/>
    </row>
    <row r="116" spans="1:14" ht="12.75">
      <c r="A116" s="9"/>
      <c r="B116" s="9"/>
      <c r="C116" s="9"/>
      <c r="D116" s="9"/>
      <c r="E116" s="24"/>
      <c r="F116" s="10"/>
      <c r="G116" s="9"/>
      <c r="H116" s="43"/>
      <c r="I116" s="43"/>
      <c r="J116" s="11"/>
      <c r="K116" s="10"/>
      <c r="L116" s="10"/>
      <c r="M116" s="10"/>
      <c r="N116" s="9"/>
    </row>
    <row r="117" spans="1:14" ht="12.75">
      <c r="A117" s="9"/>
      <c r="B117" s="9"/>
      <c r="C117" s="9"/>
      <c r="D117" s="9"/>
      <c r="E117" s="24"/>
      <c r="F117" s="10"/>
      <c r="G117" s="9"/>
      <c r="H117" s="43"/>
      <c r="I117" s="43"/>
      <c r="J117" s="11"/>
      <c r="K117" s="10"/>
      <c r="L117" s="10"/>
      <c r="M117" s="10"/>
      <c r="N117" s="9"/>
    </row>
    <row r="118" spans="1:14" ht="12.75">
      <c r="A118" s="9"/>
      <c r="B118" s="9"/>
      <c r="C118" s="9"/>
      <c r="D118" s="9"/>
      <c r="E118" s="24"/>
      <c r="F118" s="10"/>
      <c r="G118" s="9"/>
      <c r="H118" s="43"/>
      <c r="I118" s="43"/>
      <c r="J118" s="11"/>
      <c r="K118" s="10"/>
      <c r="L118" s="10"/>
      <c r="M118" s="10"/>
      <c r="N118" s="9"/>
    </row>
    <row r="119" spans="1:14" ht="12.75">
      <c r="A119" s="9"/>
      <c r="B119" s="9"/>
      <c r="C119" s="9"/>
      <c r="D119" s="9"/>
      <c r="E119" s="24"/>
      <c r="F119" s="10"/>
      <c r="G119" s="9"/>
      <c r="H119" s="43"/>
      <c r="I119" s="43"/>
      <c r="J119" s="11"/>
      <c r="K119" s="10"/>
      <c r="L119" s="10"/>
      <c r="M119" s="10"/>
      <c r="N119" s="9"/>
    </row>
    <row r="120" spans="1:14" ht="12.75">
      <c r="A120" s="9"/>
      <c r="B120" s="9"/>
      <c r="C120" s="9"/>
      <c r="D120" s="9"/>
      <c r="E120" s="24"/>
      <c r="F120" s="10"/>
      <c r="G120" s="9"/>
      <c r="H120" s="43"/>
      <c r="I120" s="43"/>
      <c r="J120" s="11"/>
      <c r="K120" s="10"/>
      <c r="L120" s="10"/>
      <c r="M120" s="10"/>
      <c r="N120" s="9"/>
    </row>
    <row r="121" spans="1:14" ht="12.75">
      <c r="A121" s="9"/>
      <c r="B121" s="9"/>
      <c r="C121" s="9"/>
      <c r="D121" s="9"/>
      <c r="E121" s="24"/>
      <c r="F121" s="10"/>
      <c r="G121" s="9"/>
      <c r="H121" s="43"/>
      <c r="I121" s="43"/>
      <c r="J121" s="11"/>
      <c r="K121" s="10"/>
      <c r="L121" s="10"/>
      <c r="M121" s="10"/>
      <c r="N121" s="9"/>
    </row>
    <row r="122" spans="1:14" ht="12.75">
      <c r="A122" s="9"/>
      <c r="B122" s="9"/>
      <c r="C122" s="9"/>
      <c r="D122" s="9"/>
      <c r="E122" s="24"/>
      <c r="F122" s="10"/>
      <c r="G122" s="9"/>
      <c r="H122" s="43"/>
      <c r="I122" s="43"/>
      <c r="J122" s="11"/>
      <c r="K122" s="10"/>
      <c r="L122" s="10"/>
      <c r="M122" s="10"/>
      <c r="N122" s="9"/>
    </row>
    <row r="123" spans="1:14" ht="12.75">
      <c r="A123" s="9"/>
      <c r="B123" s="9"/>
      <c r="C123" s="9"/>
      <c r="D123" s="9"/>
      <c r="E123" s="24"/>
      <c r="F123" s="10"/>
      <c r="G123" s="9"/>
      <c r="H123" s="43"/>
      <c r="I123" s="43"/>
      <c r="J123" s="11"/>
      <c r="K123" s="10"/>
      <c r="L123" s="10"/>
      <c r="M123" s="10"/>
      <c r="N123" s="9"/>
    </row>
    <row r="124" spans="1:14" ht="12.75">
      <c r="A124" s="9"/>
      <c r="B124" s="9"/>
      <c r="C124" s="9"/>
      <c r="D124" s="9"/>
      <c r="E124" s="24"/>
      <c r="F124" s="10"/>
      <c r="G124" s="9"/>
      <c r="H124" s="43"/>
      <c r="I124" s="43"/>
      <c r="J124" s="11"/>
      <c r="K124" s="10"/>
      <c r="L124" s="10"/>
      <c r="M124" s="10"/>
      <c r="N124" s="9"/>
    </row>
    <row r="125" spans="1:14" ht="12.75">
      <c r="A125" s="9"/>
      <c r="B125" s="9"/>
      <c r="C125" s="9"/>
      <c r="D125" s="9"/>
      <c r="E125" s="24"/>
      <c r="F125" s="10"/>
      <c r="G125" s="9"/>
      <c r="H125" s="43"/>
      <c r="I125" s="43"/>
      <c r="J125" s="11"/>
      <c r="K125" s="10"/>
      <c r="L125" s="10"/>
      <c r="M125" s="10"/>
      <c r="N125" s="9"/>
    </row>
    <row r="126" spans="1:14" ht="12.75">
      <c r="A126" s="9"/>
      <c r="B126" s="9"/>
      <c r="C126" s="9"/>
      <c r="D126" s="9"/>
      <c r="E126" s="24"/>
      <c r="F126" s="10"/>
      <c r="G126" s="9"/>
      <c r="H126" s="43"/>
      <c r="I126" s="43"/>
      <c r="J126" s="11"/>
      <c r="K126" s="10"/>
      <c r="L126" s="10"/>
      <c r="M126" s="10"/>
      <c r="N126" s="9"/>
    </row>
    <row r="127" spans="1:14" ht="12.75">
      <c r="A127" s="9"/>
      <c r="B127" s="9"/>
      <c r="C127" s="9"/>
      <c r="D127" s="9"/>
      <c r="E127" s="24"/>
      <c r="F127" s="10"/>
      <c r="G127" s="9"/>
      <c r="H127" s="43"/>
      <c r="I127" s="43"/>
      <c r="J127" s="11"/>
      <c r="K127" s="10"/>
      <c r="L127" s="10"/>
      <c r="M127" s="10"/>
      <c r="N127" s="9"/>
    </row>
    <row r="128" spans="1:14" ht="12.75">
      <c r="A128" s="9"/>
      <c r="B128" s="9"/>
      <c r="C128" s="9"/>
      <c r="D128" s="9"/>
      <c r="E128" s="24"/>
      <c r="F128" s="10"/>
      <c r="G128" s="9"/>
      <c r="H128" s="43"/>
      <c r="I128" s="43"/>
      <c r="J128" s="11"/>
      <c r="K128" s="10"/>
      <c r="L128" s="10"/>
      <c r="M128" s="10"/>
      <c r="N128" s="9"/>
    </row>
    <row r="129" spans="1:14" ht="12.75">
      <c r="A129" s="9"/>
      <c r="B129" s="9"/>
      <c r="C129" s="9"/>
      <c r="D129" s="9"/>
      <c r="E129" s="24"/>
      <c r="F129" s="10"/>
      <c r="G129" s="9"/>
      <c r="H129" s="43"/>
      <c r="I129" s="43"/>
      <c r="J129" s="11"/>
      <c r="K129" s="10"/>
      <c r="L129" s="10"/>
      <c r="M129" s="10"/>
      <c r="N129" s="9"/>
    </row>
    <row r="130" spans="1:14" ht="12.75">
      <c r="A130" s="9"/>
      <c r="B130" s="9"/>
      <c r="C130" s="9"/>
      <c r="D130" s="9"/>
      <c r="E130" s="24"/>
      <c r="F130" s="10"/>
      <c r="G130" s="9"/>
      <c r="H130" s="43"/>
      <c r="I130" s="43"/>
      <c r="J130" s="11"/>
      <c r="K130" s="10"/>
      <c r="L130" s="10"/>
      <c r="M130" s="10"/>
      <c r="N130" s="9"/>
    </row>
    <row r="131" spans="1:14" ht="12.75">
      <c r="A131" s="9"/>
      <c r="B131" s="9"/>
      <c r="C131" s="9"/>
      <c r="D131" s="9"/>
      <c r="E131" s="24"/>
      <c r="F131" s="10"/>
      <c r="G131" s="9"/>
      <c r="H131" s="43"/>
      <c r="I131" s="43"/>
      <c r="J131" s="11"/>
      <c r="K131" s="10"/>
      <c r="L131" s="10"/>
      <c r="M131" s="10"/>
      <c r="N131" s="9"/>
    </row>
    <row r="132" spans="1:14" ht="12.75">
      <c r="A132" s="9"/>
      <c r="B132" s="9"/>
      <c r="C132" s="9"/>
      <c r="D132" s="9"/>
      <c r="E132" s="24"/>
      <c r="F132" s="10"/>
      <c r="G132" s="9"/>
      <c r="H132" s="43"/>
      <c r="I132" s="43"/>
      <c r="J132" s="11"/>
      <c r="K132" s="10"/>
      <c r="L132" s="10"/>
      <c r="M132" s="10"/>
      <c r="N132" s="9"/>
    </row>
    <row r="133" spans="1:14" ht="12.75">
      <c r="A133" s="9"/>
      <c r="B133" s="9"/>
      <c r="C133" s="9"/>
      <c r="D133" s="9"/>
      <c r="E133" s="24"/>
      <c r="F133" s="10"/>
      <c r="G133" s="9"/>
      <c r="H133" s="43"/>
      <c r="I133" s="43"/>
      <c r="J133" s="11"/>
      <c r="K133" s="10"/>
      <c r="L133" s="10"/>
      <c r="M133" s="10"/>
      <c r="N133" s="9"/>
    </row>
    <row r="134" spans="1:14" ht="12.75">
      <c r="A134" s="9"/>
      <c r="B134" s="9"/>
      <c r="C134" s="9"/>
      <c r="D134" s="9"/>
      <c r="E134" s="24"/>
      <c r="F134" s="10"/>
      <c r="G134" s="9"/>
      <c r="H134" s="43"/>
      <c r="I134" s="43"/>
      <c r="J134" s="11"/>
      <c r="K134" s="10"/>
      <c r="L134" s="10"/>
      <c r="M134" s="10"/>
      <c r="N134" s="9"/>
    </row>
    <row r="135" spans="1:14" ht="12.75">
      <c r="A135" s="9"/>
      <c r="B135" s="9"/>
      <c r="C135" s="9"/>
      <c r="D135" s="9"/>
      <c r="E135" s="24"/>
      <c r="F135" s="10"/>
      <c r="G135" s="9"/>
      <c r="H135" s="43"/>
      <c r="I135" s="43"/>
      <c r="J135" s="11"/>
      <c r="K135" s="10"/>
      <c r="L135" s="10"/>
      <c r="M135" s="10"/>
      <c r="N135" s="9"/>
    </row>
    <row r="136" spans="1:14" ht="12.75">
      <c r="A136" s="9"/>
      <c r="B136" s="9"/>
      <c r="C136" s="9"/>
      <c r="D136" s="9"/>
      <c r="E136" s="24"/>
      <c r="F136" s="10"/>
      <c r="G136" s="9"/>
      <c r="H136" s="43"/>
      <c r="I136" s="43"/>
      <c r="J136" s="11"/>
      <c r="K136" s="10"/>
      <c r="L136" s="10"/>
      <c r="M136" s="10"/>
      <c r="N136" s="9"/>
    </row>
    <row r="137" spans="1:14" ht="12.75">
      <c r="A137" s="9"/>
      <c r="B137" s="9"/>
      <c r="C137" s="9"/>
      <c r="D137" s="9"/>
      <c r="E137" s="24"/>
      <c r="F137" s="10"/>
      <c r="G137" s="9"/>
      <c r="H137" s="43"/>
      <c r="I137" s="43"/>
      <c r="J137" s="11"/>
      <c r="K137" s="10"/>
      <c r="L137" s="10"/>
      <c r="M137" s="10"/>
      <c r="N137" s="9"/>
    </row>
    <row r="138" spans="1:14" ht="12.75">
      <c r="A138" s="9"/>
      <c r="B138" s="9"/>
      <c r="C138" s="9"/>
      <c r="D138" s="9"/>
      <c r="E138" s="24"/>
      <c r="F138" s="10"/>
      <c r="G138" s="9"/>
      <c r="H138" s="43"/>
      <c r="I138" s="43"/>
      <c r="J138" s="11"/>
      <c r="K138" s="10"/>
      <c r="L138" s="10"/>
      <c r="M138" s="10"/>
      <c r="N138" s="9"/>
    </row>
    <row r="139" spans="1:14" ht="12.75">
      <c r="A139" s="9"/>
      <c r="B139" s="9"/>
      <c r="C139" s="9"/>
      <c r="D139" s="9"/>
      <c r="E139" s="24"/>
      <c r="F139" s="10"/>
      <c r="G139" s="9"/>
      <c r="H139" s="43"/>
      <c r="I139" s="43"/>
      <c r="J139" s="11"/>
      <c r="K139" s="10"/>
      <c r="L139" s="10"/>
      <c r="M139" s="10"/>
      <c r="N139" s="9"/>
    </row>
    <row r="140" spans="1:14" ht="12.75">
      <c r="A140" s="9"/>
      <c r="B140" s="9"/>
      <c r="C140" s="9"/>
      <c r="D140" s="9"/>
      <c r="E140" s="24"/>
      <c r="F140" s="10"/>
      <c r="G140" s="9"/>
      <c r="H140" s="43"/>
      <c r="I140" s="43"/>
      <c r="J140" s="11"/>
      <c r="K140" s="10"/>
      <c r="L140" s="10"/>
      <c r="M140" s="10"/>
      <c r="N140" s="9"/>
    </row>
    <row r="141" spans="1:14" ht="12.75">
      <c r="A141" s="9"/>
      <c r="B141" s="9"/>
      <c r="C141" s="9"/>
      <c r="D141" s="9"/>
      <c r="E141" s="24"/>
      <c r="F141" s="10"/>
      <c r="G141" s="9"/>
      <c r="H141" s="43"/>
      <c r="I141" s="43"/>
      <c r="J141" s="11"/>
      <c r="K141" s="10"/>
      <c r="L141" s="10"/>
      <c r="M141" s="10"/>
      <c r="N141" s="9"/>
    </row>
    <row r="142" spans="1:14" ht="12.75">
      <c r="A142" s="9"/>
      <c r="D142" s="9"/>
      <c r="E142" s="24"/>
      <c r="F142" s="10"/>
      <c r="G142" s="9"/>
      <c r="H142" s="43"/>
      <c r="I142" s="43"/>
      <c r="J142" s="11"/>
      <c r="K142" s="10"/>
      <c r="L142" s="10"/>
      <c r="M142" s="10"/>
      <c r="N142" s="9"/>
    </row>
    <row r="143" spans="1:14" ht="12.75">
      <c r="A143" s="9"/>
      <c r="D143" s="9"/>
      <c r="E143" s="24"/>
      <c r="F143" s="10"/>
      <c r="G143" s="9"/>
      <c r="H143" s="43"/>
      <c r="I143" s="43"/>
      <c r="J143" s="11"/>
      <c r="K143" s="10"/>
      <c r="L143" s="10"/>
      <c r="M143" s="10"/>
      <c r="N143" s="9"/>
    </row>
    <row r="144" spans="1:14" ht="12.75">
      <c r="A144" s="9"/>
      <c r="D144" s="9"/>
      <c r="E144" s="24"/>
      <c r="F144" s="10"/>
      <c r="G144" s="9"/>
      <c r="H144" s="43"/>
      <c r="I144" s="43"/>
      <c r="J144" s="11"/>
      <c r="K144" s="10"/>
      <c r="L144" s="10"/>
      <c r="M144" s="10"/>
      <c r="N144" s="9"/>
    </row>
    <row r="145" spans="4:14" ht="12.75">
      <c r="D145" s="9"/>
      <c r="E145" s="24"/>
      <c r="F145" s="10"/>
      <c r="G145" s="9"/>
      <c r="H145" s="43"/>
      <c r="I145" s="43"/>
      <c r="J145" s="11"/>
      <c r="K145" s="10"/>
      <c r="L145" s="10"/>
      <c r="M145" s="10"/>
      <c r="N145" s="9"/>
    </row>
    <row r="146" spans="4:14" ht="12.75">
      <c r="D146" s="9"/>
      <c r="E146" s="24"/>
      <c r="F146" s="10"/>
      <c r="G146" s="9"/>
      <c r="H146" s="43"/>
      <c r="I146" s="43"/>
      <c r="J146" s="11"/>
      <c r="K146" s="10"/>
      <c r="L146" s="10"/>
      <c r="M146" s="10"/>
      <c r="N146" s="9"/>
    </row>
    <row r="147" spans="4:14" ht="12.75">
      <c r="D147" s="9"/>
      <c r="E147" s="24"/>
      <c r="F147" s="10"/>
      <c r="G147" s="9"/>
      <c r="H147" s="43"/>
      <c r="I147" s="43"/>
      <c r="J147" s="11"/>
      <c r="K147" s="10"/>
      <c r="L147" s="10"/>
      <c r="M147" s="10"/>
      <c r="N147" s="9"/>
    </row>
    <row r="148" spans="4:14" ht="12.75">
      <c r="D148" s="9"/>
      <c r="E148" s="24"/>
      <c r="F148" s="10"/>
      <c r="G148" s="9"/>
      <c r="H148" s="43"/>
      <c r="I148" s="43"/>
      <c r="J148" s="11"/>
      <c r="K148" s="10"/>
      <c r="L148" s="10"/>
      <c r="M148" s="10"/>
      <c r="N148" s="9"/>
    </row>
    <row r="149" spans="4:14" ht="12.75">
      <c r="D149" s="9"/>
      <c r="E149" s="24"/>
      <c r="F149" s="10"/>
      <c r="G149" s="9"/>
      <c r="H149" s="43"/>
      <c r="I149" s="43"/>
      <c r="J149" s="11"/>
      <c r="K149" s="10"/>
      <c r="L149" s="10"/>
      <c r="M149" s="10"/>
      <c r="N149" s="9"/>
    </row>
    <row r="150" spans="4:13" ht="12.75">
      <c r="D150" s="9"/>
      <c r="E150" s="24"/>
      <c r="F150" s="10"/>
      <c r="G150" s="9"/>
      <c r="H150" s="43"/>
      <c r="I150" s="43"/>
      <c r="J150" s="11"/>
      <c r="K150" s="10"/>
      <c r="L150" s="10"/>
      <c r="M150" s="10"/>
    </row>
    <row r="151" spans="4:13" ht="12.75">
      <c r="D151" s="9"/>
      <c r="E151" s="24"/>
      <c r="F151" s="10"/>
      <c r="G151" s="9"/>
      <c r="H151" s="43"/>
      <c r="I151" s="43"/>
      <c r="J151" s="11"/>
      <c r="K151" s="10"/>
      <c r="L151" s="10"/>
      <c r="M151" s="10"/>
    </row>
    <row r="152" spans="4:13" ht="12.75">
      <c r="D152" s="9"/>
      <c r="E152" s="24"/>
      <c r="F152" s="10"/>
      <c r="G152" s="9"/>
      <c r="H152" s="43"/>
      <c r="I152" s="43"/>
      <c r="J152" s="11"/>
      <c r="K152" s="10"/>
      <c r="L152" s="10"/>
      <c r="M152" s="10"/>
    </row>
  </sheetData>
  <mergeCells count="6">
    <mergeCell ref="A3:B3"/>
    <mergeCell ref="A1:M1"/>
    <mergeCell ref="O17:P18"/>
    <mergeCell ref="O3:P3"/>
    <mergeCell ref="A40:B40"/>
    <mergeCell ref="A23:B23"/>
  </mergeCells>
  <hyperlinks>
    <hyperlink ref="C8" r:id="rId1" display="eviled68@gmail.com"/>
    <hyperlink ref="C34" r:id="rId2" display="earldriscoll@gmail.com"/>
    <hyperlink ref="C35" r:id="rId3" display="moredwi@gmail.com"/>
    <hyperlink ref="C11" r:id="rId4" display="gknox@nyc.rr.com"/>
    <hyperlink ref="C32" r:id="rId5" display="garyphl@comcast.net"/>
    <hyperlink ref="C25" r:id="rId6" display="mitchelljsph@gmail.com"/>
    <hyperlink ref="C29" r:id="rId7" display="kkua@earthlink.net"/>
    <hyperlink ref="C28" r:id="rId8" display="chazantonelli@gmail.com"/>
    <hyperlink ref="C26" r:id="rId9" display="mmatles@yahoo.com"/>
    <hyperlink ref="C31" r:id="rId10" display="dgs831@aol.com"/>
    <hyperlink ref="C14" r:id="rId11" display="beargod70@gmail.com"/>
    <hyperlink ref="C5" r:id="rId12" display="classiclover2001@yahoo.com"/>
    <hyperlink ref="C6" r:id="rId13" display="storedesignusa1@wowway.com"/>
    <hyperlink ref="C17" r:id="rId14" display="harleeguy@gmail.com"/>
    <hyperlink ref="C18" r:id="rId15" display="giorgio826@msn.com"/>
  </hyperlinks>
  <printOptions/>
  <pageMargins left="0.75" right="0.75" top="1" bottom="1" header="0.5" footer="0.5"/>
  <pageSetup fitToHeight="1" fitToWidth="1" horizontalDpi="600" verticalDpi="600" orientation="landscape" scale="75" r:id="rId1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A1" sqref="A1:F1"/>
    </sheetView>
  </sheetViews>
  <sheetFormatPr defaultColWidth="9.140625" defaultRowHeight="12.75"/>
  <cols>
    <col min="1" max="2" width="6.8515625" style="1" customWidth="1"/>
    <col min="3" max="3" width="3.140625" style="8" customWidth="1"/>
    <col min="4" max="4" width="26.28125" style="1" customWidth="1"/>
    <col min="5" max="5" width="7.00390625" style="1" customWidth="1"/>
    <col min="6" max="6" width="6.00390625" style="1" customWidth="1"/>
    <col min="9" max="16384" width="9.140625" style="1" customWidth="1"/>
  </cols>
  <sheetData>
    <row r="1" spans="1:6" ht="13.5" thickBot="1">
      <c r="A1" s="109" t="s">
        <v>162</v>
      </c>
      <c r="B1" s="110"/>
      <c r="C1" s="110"/>
      <c r="D1" s="110"/>
      <c r="E1" s="110"/>
      <c r="F1" s="111"/>
    </row>
    <row r="2" spans="1:6" ht="12.75">
      <c r="A2" s="64" t="s">
        <v>163</v>
      </c>
      <c r="B2" s="64" t="s">
        <v>164</v>
      </c>
      <c r="C2" s="65" t="s">
        <v>165</v>
      </c>
      <c r="D2" s="64" t="s">
        <v>166</v>
      </c>
      <c r="E2" s="64" t="s">
        <v>167</v>
      </c>
      <c r="F2" s="64" t="s">
        <v>168</v>
      </c>
    </row>
    <row r="3" spans="1:6" ht="12.75">
      <c r="A3" s="66"/>
      <c r="B3" s="66"/>
      <c r="C3" s="67" t="s">
        <v>169</v>
      </c>
      <c r="D3" s="66" t="s">
        <v>170</v>
      </c>
      <c r="E3" s="66">
        <v>0.375</v>
      </c>
      <c r="F3" s="66">
        <v>0.052083333333333336</v>
      </c>
    </row>
    <row r="4" spans="1:6" ht="12.75">
      <c r="A4" s="66">
        <f aca="true" t="shared" si="0" ref="A4:A12">SUM(E3+F3)</f>
        <v>0.4270833333333333</v>
      </c>
      <c r="B4" s="66">
        <v>0.010416666666666666</v>
      </c>
      <c r="C4" s="67" t="s">
        <v>171</v>
      </c>
      <c r="D4" s="3" t="s">
        <v>200</v>
      </c>
      <c r="E4" s="66">
        <f>SUM(A4+B4)</f>
        <v>0.4375</v>
      </c>
      <c r="F4" s="66">
        <v>0.020833333333333332</v>
      </c>
    </row>
    <row r="5" spans="1:6" ht="12.75">
      <c r="A5" s="66">
        <f t="shared" si="0"/>
        <v>0.4583333333333333</v>
      </c>
      <c r="B5" s="66">
        <v>0.010416666666666666</v>
      </c>
      <c r="C5" s="7" t="s">
        <v>172</v>
      </c>
      <c r="D5" s="3" t="s">
        <v>173</v>
      </c>
      <c r="E5" s="66">
        <f aca="true" t="shared" si="1" ref="E5:E12">SUM(A5+B5)</f>
        <v>0.46875</v>
      </c>
      <c r="F5" s="66">
        <v>0.052083333333333336</v>
      </c>
    </row>
    <row r="6" spans="1:6" ht="12.75">
      <c r="A6" s="66">
        <f t="shared" si="0"/>
        <v>0.5208333333333334</v>
      </c>
      <c r="B6" s="66">
        <v>0.010416666666666666</v>
      </c>
      <c r="C6" s="7" t="s">
        <v>174</v>
      </c>
      <c r="D6" s="3" t="s">
        <v>175</v>
      </c>
      <c r="E6" s="66">
        <f t="shared" si="1"/>
        <v>0.53125</v>
      </c>
      <c r="F6" s="66">
        <v>0.052083333333333336</v>
      </c>
    </row>
    <row r="7" spans="1:6" ht="12.75">
      <c r="A7" s="66">
        <f t="shared" si="0"/>
        <v>0.5833333333333334</v>
      </c>
      <c r="B7" s="66">
        <v>0.041666666666666664</v>
      </c>
      <c r="C7" s="67" t="s">
        <v>176</v>
      </c>
      <c r="D7" s="3" t="s">
        <v>177</v>
      </c>
      <c r="E7" s="66">
        <f t="shared" si="1"/>
        <v>0.625</v>
      </c>
      <c r="F7" s="66">
        <v>0.041666666666666664</v>
      </c>
    </row>
    <row r="8" spans="1:6" ht="12.75">
      <c r="A8" s="66">
        <f t="shared" si="0"/>
        <v>0.6666666666666666</v>
      </c>
      <c r="B8" s="66">
        <v>0.010416666666666666</v>
      </c>
      <c r="C8" s="67" t="s">
        <v>178</v>
      </c>
      <c r="D8" s="3" t="s">
        <v>179</v>
      </c>
      <c r="E8" s="66">
        <f t="shared" si="1"/>
        <v>0.6770833333333333</v>
      </c>
      <c r="F8" s="66">
        <v>0.020833333333333332</v>
      </c>
    </row>
    <row r="9" spans="1:6" ht="12.75">
      <c r="A9" s="66">
        <f t="shared" si="0"/>
        <v>0.6979166666666666</v>
      </c>
      <c r="B9" s="66">
        <v>0.010416666666666666</v>
      </c>
      <c r="C9" s="7" t="s">
        <v>180</v>
      </c>
      <c r="D9" s="3" t="s">
        <v>181</v>
      </c>
      <c r="E9" s="66">
        <f t="shared" si="1"/>
        <v>0.7083333333333333</v>
      </c>
      <c r="F9" s="66">
        <v>0.041666666666666664</v>
      </c>
    </row>
    <row r="10" spans="1:6" ht="12.75">
      <c r="A10" s="66">
        <f t="shared" si="0"/>
        <v>0.7499999999999999</v>
      </c>
      <c r="B10" s="66">
        <v>0.017361111111111112</v>
      </c>
      <c r="C10" s="7" t="s">
        <v>182</v>
      </c>
      <c r="D10" s="3" t="s">
        <v>183</v>
      </c>
      <c r="E10" s="66">
        <f t="shared" si="1"/>
        <v>0.767361111111111</v>
      </c>
      <c r="F10" s="66">
        <v>0.003472222222222222</v>
      </c>
    </row>
    <row r="11" spans="1:6" ht="12.75">
      <c r="A11" s="66">
        <f t="shared" si="0"/>
        <v>0.7708333333333333</v>
      </c>
      <c r="B11" s="66">
        <v>0.010416666666666666</v>
      </c>
      <c r="C11" s="67" t="s">
        <v>184</v>
      </c>
      <c r="D11" s="3" t="s">
        <v>185</v>
      </c>
      <c r="E11" s="66">
        <f t="shared" si="1"/>
        <v>0.7812499999999999</v>
      </c>
      <c r="F11" s="66">
        <v>0.020833333333333332</v>
      </c>
    </row>
    <row r="12" spans="1:6" ht="12.75">
      <c r="A12" s="66">
        <f t="shared" si="0"/>
        <v>0.8020833333333333</v>
      </c>
      <c r="B12" s="66">
        <v>0.010416666666666666</v>
      </c>
      <c r="C12" s="67" t="s">
        <v>186</v>
      </c>
      <c r="D12" s="3" t="s">
        <v>187</v>
      </c>
      <c r="E12" s="66">
        <f t="shared" si="1"/>
        <v>0.8124999999999999</v>
      </c>
      <c r="F12" s="3"/>
    </row>
    <row r="13" spans="1:5" ht="13.5" thickBot="1">
      <c r="A13" s="68"/>
      <c r="B13" s="68"/>
      <c r="E13" s="68"/>
    </row>
    <row r="14" spans="1:6" ht="13.5" thickBot="1">
      <c r="A14" s="109" t="s">
        <v>188</v>
      </c>
      <c r="B14" s="110"/>
      <c r="C14" s="110"/>
      <c r="D14" s="110"/>
      <c r="E14" s="110"/>
      <c r="F14" s="111"/>
    </row>
    <row r="15" spans="1:6" ht="12.75">
      <c r="A15" s="64" t="s">
        <v>163</v>
      </c>
      <c r="B15" s="64" t="s">
        <v>164</v>
      </c>
      <c r="C15" s="65" t="s">
        <v>165</v>
      </c>
      <c r="D15" s="64" t="s">
        <v>166</v>
      </c>
      <c r="E15" s="64" t="s">
        <v>167</v>
      </c>
      <c r="F15" s="64" t="s">
        <v>168</v>
      </c>
    </row>
    <row r="16" spans="1:6" ht="12.75">
      <c r="A16" s="66"/>
      <c r="B16" s="66"/>
      <c r="C16" s="67" t="s">
        <v>186</v>
      </c>
      <c r="D16" s="3" t="s">
        <v>190</v>
      </c>
      <c r="E16" s="66">
        <v>0.375</v>
      </c>
      <c r="F16" s="66">
        <v>0.041666666666666664</v>
      </c>
    </row>
    <row r="17" spans="1:6" ht="12.75">
      <c r="A17" s="66">
        <f>SUM(E16+F16)</f>
        <v>0.4166666666666667</v>
      </c>
      <c r="B17" s="66">
        <v>0.010416666666666666</v>
      </c>
      <c r="C17" s="7" t="s">
        <v>189</v>
      </c>
      <c r="D17" s="3" t="s">
        <v>192</v>
      </c>
      <c r="E17" s="66">
        <f>SUM(A17+B17)</f>
        <v>0.42708333333333337</v>
      </c>
      <c r="F17" s="66">
        <v>0.0625</v>
      </c>
    </row>
    <row r="18" spans="1:6" ht="12.75">
      <c r="A18" s="66">
        <f>SUM(E17+F17)</f>
        <v>0.48958333333333337</v>
      </c>
      <c r="B18" s="66">
        <v>0.010416666666666666</v>
      </c>
      <c r="C18" s="7" t="s">
        <v>191</v>
      </c>
      <c r="D18" s="3" t="s">
        <v>194</v>
      </c>
      <c r="E18" s="66">
        <f>SUM(A18+B18)</f>
        <v>0.5</v>
      </c>
      <c r="F18" s="66">
        <v>0.0625</v>
      </c>
    </row>
    <row r="19" spans="1:6" ht="12.75">
      <c r="A19" s="66">
        <f>SUM(E18+F18)</f>
        <v>0.5625</v>
      </c>
      <c r="B19" s="66">
        <v>0.010416666666666666</v>
      </c>
      <c r="C19" s="67" t="s">
        <v>193</v>
      </c>
      <c r="D19" s="3" t="s">
        <v>196</v>
      </c>
      <c r="E19" s="66">
        <f>SUM(A19+B19)</f>
        <v>0.5729166666666666</v>
      </c>
      <c r="F19" s="66">
        <v>0.0625</v>
      </c>
    </row>
    <row r="20" spans="1:6" ht="12.75">
      <c r="A20" s="66">
        <f>SUM(E19+F19)</f>
        <v>0.6354166666666666</v>
      </c>
      <c r="B20" s="66">
        <v>0.010416666666666666</v>
      </c>
      <c r="C20" s="67" t="s">
        <v>195</v>
      </c>
      <c r="D20" s="3" t="s">
        <v>197</v>
      </c>
      <c r="E20" s="66">
        <f>SUM(A20+B20)</f>
        <v>0.6458333333333333</v>
      </c>
      <c r="F20" s="66"/>
    </row>
    <row r="21" ht="13.5" thickBot="1"/>
    <row r="22" spans="1:6" ht="13.5" thickBot="1">
      <c r="A22" s="112" t="s">
        <v>198</v>
      </c>
      <c r="B22" s="110"/>
      <c r="C22" s="110"/>
      <c r="D22" s="110"/>
      <c r="E22" s="110"/>
      <c r="F22" s="111"/>
    </row>
  </sheetData>
  <mergeCells count="3">
    <mergeCell ref="A1:F1"/>
    <mergeCell ref="A14:F14"/>
    <mergeCell ref="A22:F22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A1" sqref="A1:C1"/>
    </sheetView>
  </sheetViews>
  <sheetFormatPr defaultColWidth="9.140625" defaultRowHeight="12.75"/>
  <cols>
    <col min="1" max="1" width="11.00390625" style="0" customWidth="1"/>
    <col min="2" max="2" width="13.421875" style="54" customWidth="1"/>
    <col min="3" max="3" width="42.8515625" style="0" customWidth="1"/>
    <col min="4" max="4" width="2.57421875" style="0" customWidth="1"/>
    <col min="5" max="5" width="29.57421875" style="0" customWidth="1"/>
  </cols>
  <sheetData>
    <row r="1" spans="1:5" ht="31.5">
      <c r="A1" s="113" t="s">
        <v>92</v>
      </c>
      <c r="B1" s="113"/>
      <c r="C1" s="113"/>
      <c r="E1" s="55" t="s">
        <v>93</v>
      </c>
    </row>
    <row r="2" spans="1:5" ht="12.75">
      <c r="A2" s="56"/>
      <c r="B2" s="57"/>
      <c r="C2" s="56"/>
      <c r="E2" s="56"/>
    </row>
    <row r="3" spans="1:5" ht="12.75">
      <c r="A3" s="56" t="s">
        <v>94</v>
      </c>
      <c r="B3" s="57"/>
      <c r="C3" s="56" t="s">
        <v>95</v>
      </c>
      <c r="E3" s="56" t="s">
        <v>161</v>
      </c>
    </row>
    <row r="4" spans="1:5" ht="12.75">
      <c r="A4" s="56"/>
      <c r="B4" s="57"/>
      <c r="C4" s="56" t="s">
        <v>96</v>
      </c>
      <c r="E4" s="56"/>
    </row>
    <row r="5" spans="1:5" ht="12.75">
      <c r="A5" s="56"/>
      <c r="B5" s="57"/>
      <c r="C5" s="56"/>
      <c r="E5" s="56"/>
    </row>
    <row r="6" spans="1:5" ht="12.75">
      <c r="A6" s="56" t="s">
        <v>97</v>
      </c>
      <c r="B6" s="57"/>
      <c r="C6" s="56" t="s">
        <v>98</v>
      </c>
      <c r="E6" s="56"/>
    </row>
    <row r="7" spans="1:5" ht="12.75">
      <c r="A7" s="56"/>
      <c r="B7" s="57"/>
      <c r="C7" s="56" t="s">
        <v>99</v>
      </c>
      <c r="E7" s="56"/>
    </row>
    <row r="8" spans="1:5" ht="12.75">
      <c r="A8" s="56"/>
      <c r="B8" s="57"/>
      <c r="C8" s="56"/>
      <c r="E8" s="56"/>
    </row>
    <row r="9" spans="1:5" ht="12.75">
      <c r="A9" s="56" t="s">
        <v>100</v>
      </c>
      <c r="B9" s="57" t="s">
        <v>101</v>
      </c>
      <c r="C9" s="56" t="s">
        <v>102</v>
      </c>
      <c r="E9" s="56"/>
    </row>
    <row r="10" spans="1:5" ht="12.75">
      <c r="A10" s="56"/>
      <c r="B10" s="57"/>
      <c r="C10" s="56"/>
      <c r="E10" s="56"/>
    </row>
    <row r="11" spans="1:5" ht="12.75">
      <c r="A11" s="56" t="s">
        <v>103</v>
      </c>
      <c r="B11" s="57" t="s">
        <v>101</v>
      </c>
      <c r="C11" s="56" t="s">
        <v>102</v>
      </c>
      <c r="E11" s="56"/>
    </row>
    <row r="12" spans="1:5" ht="12.75">
      <c r="A12" s="56"/>
      <c r="B12" s="57"/>
      <c r="C12" s="56"/>
      <c r="E12" s="56"/>
    </row>
    <row r="13" spans="1:5" ht="12.75">
      <c r="A13" s="56" t="s">
        <v>104</v>
      </c>
      <c r="B13" s="57" t="s">
        <v>101</v>
      </c>
      <c r="C13" s="56" t="s">
        <v>102</v>
      </c>
      <c r="E13" s="56"/>
    </row>
    <row r="14" spans="1:5" ht="12.75">
      <c r="A14" s="56"/>
      <c r="B14" s="57" t="s">
        <v>105</v>
      </c>
      <c r="C14" s="56" t="s">
        <v>106</v>
      </c>
      <c r="E14" s="56"/>
    </row>
    <row r="15" spans="1:5" ht="12.75">
      <c r="A15" s="56"/>
      <c r="B15" s="57" t="s">
        <v>107</v>
      </c>
      <c r="C15" s="56" t="s">
        <v>108</v>
      </c>
      <c r="E15" s="56"/>
    </row>
    <row r="16" spans="1:5" ht="12.75">
      <c r="A16" s="56"/>
      <c r="B16" s="57"/>
      <c r="C16" s="56" t="s">
        <v>153</v>
      </c>
      <c r="E16" s="56" t="s">
        <v>154</v>
      </c>
    </row>
    <row r="17" spans="1:5" ht="12.75">
      <c r="A17" s="56"/>
      <c r="B17" s="57"/>
      <c r="C17" s="56"/>
      <c r="E17" s="56"/>
    </row>
    <row r="18" spans="1:5" ht="12.75">
      <c r="A18" s="56" t="s">
        <v>109</v>
      </c>
      <c r="B18" s="57" t="s">
        <v>101</v>
      </c>
      <c r="C18" s="56" t="s">
        <v>102</v>
      </c>
      <c r="E18" s="56"/>
    </row>
    <row r="19" spans="1:5" ht="12.75">
      <c r="A19" s="56"/>
      <c r="B19" s="57"/>
      <c r="C19" s="56"/>
      <c r="E19" s="56"/>
    </row>
    <row r="20" spans="1:5" ht="12.75">
      <c r="A20" s="56" t="s">
        <v>110</v>
      </c>
      <c r="B20" s="57" t="s">
        <v>101</v>
      </c>
      <c r="C20" s="56" t="s">
        <v>102</v>
      </c>
      <c r="E20" s="56"/>
    </row>
    <row r="21" spans="1:5" ht="12.75">
      <c r="A21" s="56"/>
      <c r="B21" s="57" t="s">
        <v>111</v>
      </c>
      <c r="C21" s="56" t="s">
        <v>112</v>
      </c>
      <c r="E21" s="56"/>
    </row>
    <row r="22" spans="1:5" ht="12.75">
      <c r="A22" s="56"/>
      <c r="B22" s="57"/>
      <c r="C22" s="56" t="s">
        <v>153</v>
      </c>
      <c r="E22" s="56" t="s">
        <v>155</v>
      </c>
    </row>
    <row r="23" spans="1:5" ht="12.75">
      <c r="A23" s="56"/>
      <c r="B23" s="57"/>
      <c r="C23" s="56"/>
      <c r="E23" s="56"/>
    </row>
    <row r="24" spans="1:5" ht="12.75">
      <c r="A24" s="56" t="s">
        <v>94</v>
      </c>
      <c r="B24" s="57" t="s">
        <v>101</v>
      </c>
      <c r="C24" s="56" t="s">
        <v>102</v>
      </c>
      <c r="E24" s="56"/>
    </row>
    <row r="25" spans="1:5" ht="12.75">
      <c r="A25" s="56"/>
      <c r="B25" s="57"/>
      <c r="C25" s="56" t="s">
        <v>113</v>
      </c>
      <c r="E25" s="56"/>
    </row>
    <row r="26" spans="1:5" ht="12.75">
      <c r="A26" s="56"/>
      <c r="B26" s="57"/>
      <c r="C26" s="56" t="s">
        <v>114</v>
      </c>
      <c r="E26" s="56"/>
    </row>
    <row r="27" spans="1:5" ht="12.75">
      <c r="A27" s="56"/>
      <c r="B27" s="57"/>
      <c r="C27" s="56"/>
      <c r="E27" s="56"/>
    </row>
    <row r="28" spans="1:5" ht="12.75">
      <c r="A28" s="56" t="s">
        <v>97</v>
      </c>
      <c r="B28" s="57"/>
      <c r="C28" s="56" t="s">
        <v>115</v>
      </c>
      <c r="E28" s="56"/>
    </row>
    <row r="29" spans="1:5" ht="12.75">
      <c r="A29" s="56"/>
      <c r="B29" s="57"/>
      <c r="C29" s="56" t="s">
        <v>116</v>
      </c>
      <c r="E29" s="56"/>
    </row>
    <row r="30" spans="1:5" ht="12.75">
      <c r="A30" s="56"/>
      <c r="B30" s="57"/>
      <c r="C30" s="56"/>
      <c r="E30" s="56"/>
    </row>
  </sheetData>
  <mergeCells count="1">
    <mergeCell ref="A1:C1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A1" sqref="A1:J1"/>
    </sheetView>
  </sheetViews>
  <sheetFormatPr defaultColWidth="9.140625" defaultRowHeight="12.75"/>
  <cols>
    <col min="1" max="1" width="14.140625" style="0" customWidth="1"/>
    <col min="3" max="3" width="1.8515625" style="0" customWidth="1"/>
    <col min="7" max="7" width="11.140625" style="0" customWidth="1"/>
    <col min="8" max="8" width="2.28125" style="0" customWidth="1"/>
    <col min="9" max="9" width="21.57421875" style="0" customWidth="1"/>
    <col min="10" max="10" width="3.00390625" style="0" customWidth="1"/>
    <col min="11" max="11" width="4.28125" style="0" customWidth="1"/>
    <col min="12" max="12" width="25.7109375" style="0" customWidth="1"/>
    <col min="13" max="13" width="9.140625" style="86" customWidth="1"/>
  </cols>
  <sheetData>
    <row r="1" spans="1:13" ht="32.25" thickBot="1">
      <c r="A1" s="114" t="s">
        <v>117</v>
      </c>
      <c r="B1" s="107"/>
      <c r="C1" s="107"/>
      <c r="D1" s="107"/>
      <c r="E1" s="107"/>
      <c r="F1" s="107"/>
      <c r="G1" s="107"/>
      <c r="H1" s="107"/>
      <c r="I1" s="107"/>
      <c r="J1" s="111"/>
      <c r="L1" s="114" t="s">
        <v>236</v>
      </c>
      <c r="M1" s="108"/>
    </row>
    <row r="4" ht="12.75">
      <c r="G4" s="56" t="s">
        <v>125</v>
      </c>
    </row>
    <row r="5" spans="1:13" ht="12.75">
      <c r="A5" s="56" t="s">
        <v>118</v>
      </c>
      <c r="B5" s="58">
        <v>13</v>
      </c>
      <c r="C5" s="56"/>
      <c r="D5" s="56"/>
      <c r="E5" s="56"/>
      <c r="G5" s="58">
        <f>SUM(B5*Attendance!H45)</f>
        <v>221</v>
      </c>
      <c r="I5" t="s">
        <v>126</v>
      </c>
      <c r="L5" s="56" t="s">
        <v>225</v>
      </c>
      <c r="M5" s="116">
        <v>45.4</v>
      </c>
    </row>
    <row r="6" spans="1:13" ht="12.75">
      <c r="A6" s="56" t="s">
        <v>119</v>
      </c>
      <c r="B6" s="58">
        <v>5</v>
      </c>
      <c r="C6" s="56"/>
      <c r="D6" s="56"/>
      <c r="E6" s="56"/>
      <c r="G6" s="58">
        <f>SUM(B6*Attendance!H45)</f>
        <v>85</v>
      </c>
      <c r="I6" t="s">
        <v>151</v>
      </c>
      <c r="J6" s="62"/>
      <c r="L6" s="56" t="s">
        <v>226</v>
      </c>
      <c r="M6" s="116">
        <v>36.81</v>
      </c>
    </row>
    <row r="7" spans="1:13" ht="12.75">
      <c r="A7" s="56" t="s">
        <v>120</v>
      </c>
      <c r="B7" s="58">
        <v>17.5</v>
      </c>
      <c r="C7" s="56"/>
      <c r="D7" s="56" t="s">
        <v>121</v>
      </c>
      <c r="E7" s="58">
        <f>SUM(B7/7)</f>
        <v>2.5</v>
      </c>
      <c r="G7" s="58">
        <f>SUM(B7*Attendance!H45)</f>
        <v>297.5</v>
      </c>
      <c r="I7" t="s">
        <v>151</v>
      </c>
      <c r="J7" s="62"/>
      <c r="L7" s="56" t="s">
        <v>227</v>
      </c>
      <c r="M7" s="116">
        <v>131.88</v>
      </c>
    </row>
    <row r="8" spans="1:13" ht="12.75">
      <c r="A8" s="56" t="s">
        <v>122</v>
      </c>
      <c r="B8" s="58">
        <v>14.5</v>
      </c>
      <c r="C8" s="56"/>
      <c r="D8" s="56" t="s">
        <v>121</v>
      </c>
      <c r="E8" s="58">
        <f>SUM(B8/7)</f>
        <v>2.0714285714285716</v>
      </c>
      <c r="G8" s="58">
        <f>SUM(B8*Attendance!H45)</f>
        <v>246.5</v>
      </c>
      <c r="I8" t="s">
        <v>151</v>
      </c>
      <c r="J8" s="62"/>
      <c r="L8" s="56" t="s">
        <v>225</v>
      </c>
      <c r="M8" s="116">
        <v>134.96</v>
      </c>
    </row>
    <row r="9" spans="2:13" ht="12.75">
      <c r="B9" s="53"/>
      <c r="J9" s="62"/>
      <c r="L9" s="56" t="s">
        <v>228</v>
      </c>
      <c r="M9" s="116">
        <v>94.83</v>
      </c>
    </row>
    <row r="10" spans="1:13" ht="12.75">
      <c r="A10" s="56" t="s">
        <v>123</v>
      </c>
      <c r="B10" s="58">
        <f>SUM(B5:B9)</f>
        <v>50</v>
      </c>
      <c r="G10" s="58">
        <f>SUM(B10*Attendance!H45)</f>
        <v>850</v>
      </c>
      <c r="J10" s="62"/>
      <c r="L10" s="56" t="s">
        <v>225</v>
      </c>
      <c r="M10" s="116">
        <v>108.16</v>
      </c>
    </row>
    <row r="11" spans="2:13" ht="12.75">
      <c r="B11" s="53"/>
      <c r="J11" s="62"/>
      <c r="L11" s="56" t="s">
        <v>228</v>
      </c>
      <c r="M11" s="116">
        <v>25.6</v>
      </c>
    </row>
    <row r="12" spans="1:13" ht="12.75">
      <c r="A12" s="56" t="s">
        <v>124</v>
      </c>
      <c r="B12" s="58">
        <v>50</v>
      </c>
      <c r="J12" s="62"/>
      <c r="L12" s="56"/>
      <c r="M12" s="116"/>
    </row>
    <row r="13" spans="1:13" ht="12.75">
      <c r="A13" s="56" t="s">
        <v>73</v>
      </c>
      <c r="B13" s="58">
        <f>SUM(B10-B12)</f>
        <v>0</v>
      </c>
      <c r="J13" s="62"/>
      <c r="L13" s="56"/>
      <c r="M13" s="116"/>
    </row>
    <row r="14" spans="2:13" ht="12.75">
      <c r="B14" s="53"/>
      <c r="J14" s="62"/>
      <c r="L14" s="56"/>
      <c r="M14" s="116"/>
    </row>
    <row r="15" spans="2:13" ht="12.75">
      <c r="B15" s="53"/>
      <c r="J15" s="62"/>
      <c r="L15" s="56"/>
      <c r="M15" s="116"/>
    </row>
    <row r="16" spans="1:13" ht="12.75">
      <c r="A16" s="59" t="s">
        <v>142</v>
      </c>
      <c r="B16" s="60"/>
      <c r="C16" s="59"/>
      <c r="D16" s="59"/>
      <c r="E16" s="59"/>
      <c r="F16" s="59"/>
      <c r="G16" s="61">
        <f>G7</f>
        <v>297.5</v>
      </c>
      <c r="I16" s="63" t="s">
        <v>152</v>
      </c>
      <c r="J16" s="62"/>
      <c r="L16" s="56" t="s">
        <v>229</v>
      </c>
      <c r="M16" s="116">
        <f>SUM(M5:M15)</f>
        <v>577.64</v>
      </c>
    </row>
    <row r="17" spans="1:13" ht="12.75">
      <c r="A17" s="56" t="s">
        <v>130</v>
      </c>
      <c r="B17" s="58"/>
      <c r="C17" s="56"/>
      <c r="D17" s="56" t="s">
        <v>160</v>
      </c>
      <c r="E17" s="56"/>
      <c r="F17" s="56"/>
      <c r="G17" s="56"/>
      <c r="J17" s="62"/>
      <c r="L17" s="56"/>
      <c r="M17" s="116"/>
    </row>
    <row r="18" spans="1:13" ht="12.75">
      <c r="A18" s="56" t="s">
        <v>132</v>
      </c>
      <c r="B18" s="58"/>
      <c r="C18" s="56"/>
      <c r="D18" s="56"/>
      <c r="E18" s="56"/>
      <c r="F18" s="56"/>
      <c r="G18" s="56"/>
      <c r="J18" s="62"/>
      <c r="L18" s="56" t="s">
        <v>230</v>
      </c>
      <c r="M18" s="116">
        <f>SUM(G16+G26+G36)</f>
        <v>629</v>
      </c>
    </row>
    <row r="19" spans="1:10" ht="13.5" thickBot="1">
      <c r="A19" s="56" t="s">
        <v>133</v>
      </c>
      <c r="B19" s="58"/>
      <c r="C19" s="56"/>
      <c r="D19" s="56" t="s">
        <v>134</v>
      </c>
      <c r="E19" s="56"/>
      <c r="F19" s="56"/>
      <c r="G19" s="56"/>
      <c r="J19" s="62"/>
    </row>
    <row r="20" spans="1:13" ht="13.5" thickBot="1">
      <c r="A20" s="56" t="s">
        <v>129</v>
      </c>
      <c r="B20" s="58"/>
      <c r="C20" s="56"/>
      <c r="D20" s="56" t="s">
        <v>135</v>
      </c>
      <c r="E20" s="56"/>
      <c r="F20" s="56"/>
      <c r="G20" s="56"/>
      <c r="J20" s="62"/>
      <c r="L20" s="84" t="s">
        <v>75</v>
      </c>
      <c r="M20" s="85">
        <f>SUM(M18-M16)</f>
        <v>51.360000000000014</v>
      </c>
    </row>
    <row r="21" spans="1:10" ht="12.75">
      <c r="A21" s="56" t="s">
        <v>220</v>
      </c>
      <c r="B21" s="58"/>
      <c r="C21" s="56"/>
      <c r="D21" s="56" t="s">
        <v>221</v>
      </c>
      <c r="E21" s="56"/>
      <c r="F21" s="56"/>
      <c r="G21" s="56"/>
      <c r="J21" s="62"/>
    </row>
    <row r="22" spans="1:10" ht="12.75">
      <c r="A22" s="56" t="s">
        <v>131</v>
      </c>
      <c r="B22" s="58"/>
      <c r="C22" s="56"/>
      <c r="D22" s="56"/>
      <c r="E22" s="56"/>
      <c r="F22" s="56"/>
      <c r="G22" s="56"/>
      <c r="J22" s="62"/>
    </row>
    <row r="23" spans="1:10" ht="12.75">
      <c r="A23" s="56"/>
      <c r="B23" s="56"/>
      <c r="C23" s="56"/>
      <c r="D23" s="56"/>
      <c r="E23" s="56"/>
      <c r="F23" s="56"/>
      <c r="G23" s="56"/>
      <c r="J23" s="62"/>
    </row>
    <row r="24" spans="1:10" ht="12.75">
      <c r="A24" s="56"/>
      <c r="B24" s="56"/>
      <c r="C24" s="56"/>
      <c r="D24" s="56"/>
      <c r="E24" s="56"/>
      <c r="F24" s="56"/>
      <c r="G24" s="56"/>
      <c r="J24" s="62"/>
    </row>
    <row r="25" ht="12.75">
      <c r="J25" s="62"/>
    </row>
    <row r="26" spans="1:13" ht="12.75">
      <c r="A26" s="59" t="s">
        <v>127</v>
      </c>
      <c r="B26" s="59"/>
      <c r="C26" s="59"/>
      <c r="D26" s="59"/>
      <c r="E26" s="59"/>
      <c r="F26" s="59"/>
      <c r="G26" s="61">
        <f>G6</f>
        <v>85</v>
      </c>
      <c r="I26" s="63" t="s">
        <v>152</v>
      </c>
      <c r="J26" s="62"/>
      <c r="L26" s="56" t="s">
        <v>231</v>
      </c>
      <c r="M26" s="116">
        <v>123.5</v>
      </c>
    </row>
    <row r="27" spans="1:13" ht="12.75">
      <c r="A27" s="56"/>
      <c r="B27" s="56"/>
      <c r="C27" s="56"/>
      <c r="D27" s="56"/>
      <c r="E27" s="56"/>
      <c r="F27" s="56"/>
      <c r="G27" s="56"/>
      <c r="J27" s="62"/>
      <c r="L27" s="56" t="s">
        <v>232</v>
      </c>
      <c r="M27" s="116">
        <v>221</v>
      </c>
    </row>
    <row r="28" spans="1:10" ht="12.75">
      <c r="A28" s="56" t="s">
        <v>128</v>
      </c>
      <c r="B28" s="56"/>
      <c r="C28" s="56"/>
      <c r="D28" s="56" t="s">
        <v>136</v>
      </c>
      <c r="E28" s="56"/>
      <c r="F28" s="56"/>
      <c r="G28" s="56"/>
      <c r="J28" s="62"/>
    </row>
    <row r="29" spans="1:10" ht="13.5" thickBot="1">
      <c r="A29" s="56"/>
      <c r="B29" s="56"/>
      <c r="C29" s="56"/>
      <c r="D29" s="56" t="s">
        <v>157</v>
      </c>
      <c r="E29" s="56"/>
      <c r="F29" s="56"/>
      <c r="G29" s="56"/>
      <c r="J29" s="62"/>
    </row>
    <row r="30" spans="1:13" ht="13.5" thickBot="1">
      <c r="A30" s="56" t="s">
        <v>141</v>
      </c>
      <c r="B30" s="56"/>
      <c r="C30" s="56"/>
      <c r="D30" s="56"/>
      <c r="E30" s="56"/>
      <c r="F30" s="56"/>
      <c r="G30" s="56"/>
      <c r="J30" s="62"/>
      <c r="L30" s="84" t="s">
        <v>75</v>
      </c>
      <c r="M30" s="85">
        <f>SUM(M27-M26)</f>
        <v>97.5</v>
      </c>
    </row>
    <row r="31" spans="1:10" ht="12.75">
      <c r="A31" s="56" t="s">
        <v>137</v>
      </c>
      <c r="B31" s="56"/>
      <c r="C31" s="56"/>
      <c r="D31" s="56" t="s">
        <v>140</v>
      </c>
      <c r="E31" s="56"/>
      <c r="F31" s="56"/>
      <c r="G31" s="56"/>
      <c r="J31" s="62"/>
    </row>
    <row r="32" spans="1:10" ht="12.75">
      <c r="A32" s="56" t="s">
        <v>138</v>
      </c>
      <c r="B32" s="56"/>
      <c r="C32" s="56"/>
      <c r="D32" s="56" t="s">
        <v>139</v>
      </c>
      <c r="E32" s="56"/>
      <c r="F32" s="56"/>
      <c r="G32" s="56"/>
      <c r="J32" s="62"/>
    </row>
    <row r="33" spans="1:10" ht="12.75">
      <c r="A33" s="56" t="s">
        <v>158</v>
      </c>
      <c r="B33" s="56"/>
      <c r="C33" s="56"/>
      <c r="D33" s="56" t="s">
        <v>159</v>
      </c>
      <c r="E33" s="56"/>
      <c r="F33" s="56"/>
      <c r="G33" s="56"/>
      <c r="J33" s="62"/>
    </row>
    <row r="34" spans="1:10" ht="12.75">
      <c r="A34" s="56" t="s">
        <v>156</v>
      </c>
      <c r="B34" s="56"/>
      <c r="C34" s="56"/>
      <c r="D34" s="56" t="s">
        <v>201</v>
      </c>
      <c r="E34" s="56"/>
      <c r="F34" s="56"/>
      <c r="G34" s="56"/>
      <c r="J34" s="62"/>
    </row>
    <row r="35" ht="12.75">
      <c r="J35" s="62"/>
    </row>
    <row r="36" spans="1:10" ht="12.75">
      <c r="A36" s="59" t="s">
        <v>122</v>
      </c>
      <c r="B36" s="59"/>
      <c r="C36" s="59"/>
      <c r="D36" s="59"/>
      <c r="E36" s="59"/>
      <c r="F36" s="59"/>
      <c r="G36" s="61">
        <f>G8</f>
        <v>246.5</v>
      </c>
      <c r="I36" s="63" t="s">
        <v>152</v>
      </c>
      <c r="J36" s="62"/>
    </row>
    <row r="37" spans="1:7" ht="12.75">
      <c r="A37" s="56" t="s">
        <v>143</v>
      </c>
      <c r="B37" s="56"/>
      <c r="C37" s="56"/>
      <c r="D37" s="56" t="s">
        <v>144</v>
      </c>
      <c r="E37" s="56"/>
      <c r="F37" s="56"/>
      <c r="G37" s="56"/>
    </row>
    <row r="38" spans="1:7" ht="12.75">
      <c r="A38" s="56" t="s">
        <v>145</v>
      </c>
      <c r="B38" s="56"/>
      <c r="C38" s="56"/>
      <c r="D38" s="56" t="s">
        <v>146</v>
      </c>
      <c r="E38" s="56"/>
      <c r="F38" s="56"/>
      <c r="G38" s="56"/>
    </row>
    <row r="39" spans="1:7" ht="12.75">
      <c r="A39" s="56" t="s">
        <v>147</v>
      </c>
      <c r="B39" s="56"/>
      <c r="C39" s="56"/>
      <c r="D39" s="56" t="s">
        <v>148</v>
      </c>
      <c r="E39" s="56"/>
      <c r="F39" s="56"/>
      <c r="G39" s="56"/>
    </row>
    <row r="40" spans="1:7" ht="12.75">
      <c r="A40" s="56" t="s">
        <v>149</v>
      </c>
      <c r="B40" s="56"/>
      <c r="C40" s="56"/>
      <c r="D40" s="56" t="s">
        <v>150</v>
      </c>
      <c r="E40" s="56"/>
      <c r="F40" s="56"/>
      <c r="G40" s="56"/>
    </row>
    <row r="41" spans="1:7" ht="12.75">
      <c r="A41" s="56"/>
      <c r="B41" s="56"/>
      <c r="C41" s="56"/>
      <c r="D41" s="56"/>
      <c r="E41" s="56"/>
      <c r="F41" s="56"/>
      <c r="G41" s="56"/>
    </row>
    <row r="42" spans="1:7" ht="12.75">
      <c r="A42" s="56"/>
      <c r="B42" s="56"/>
      <c r="C42" s="56"/>
      <c r="D42" s="56"/>
      <c r="E42" s="56"/>
      <c r="F42" s="56"/>
      <c r="G42" s="56"/>
    </row>
  </sheetData>
  <mergeCells count="2">
    <mergeCell ref="A1:J1"/>
    <mergeCell ref="L1:M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2014-08-02T03:20:52Z</cp:lastPrinted>
  <dcterms:created xsi:type="dcterms:W3CDTF">2014-05-23T12:42:19Z</dcterms:created>
  <dcterms:modified xsi:type="dcterms:W3CDTF">2014-08-10T22:36:02Z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